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7C597F9-7108-4414-87AF-C6384ED472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RESEP" sheetId="4" r:id="rId1"/>
    <sheet name="DATA PENJUALAN " sheetId="5" r:id="rId2"/>
    <sheet name="DATA MASTER OBAT" sheetId="3" r:id="rId3"/>
    <sheet name="DATA PEMB. OBAT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5" l="1"/>
  <c r="H18" i="5" s="1"/>
  <c r="G25" i="5"/>
  <c r="H25" i="5" s="1"/>
  <c r="G29" i="5"/>
  <c r="H29" i="5" s="1"/>
  <c r="G30" i="5"/>
  <c r="H30" i="5" s="1"/>
  <c r="G33" i="5"/>
  <c r="H33" i="5" s="1"/>
  <c r="G34" i="5"/>
  <c r="H34" i="5" s="1"/>
  <c r="G37" i="5"/>
  <c r="H37" i="5" s="1"/>
  <c r="G40" i="5"/>
  <c r="H40" i="5" s="1"/>
  <c r="G49" i="5"/>
  <c r="H49" i="5" s="1"/>
  <c r="G59" i="5"/>
  <c r="H59" i="5" s="1"/>
  <c r="G62" i="5"/>
  <c r="H62" i="5" s="1"/>
  <c r="G63" i="5"/>
  <c r="H63" i="5" s="1"/>
  <c r="G65" i="5"/>
  <c r="H65" i="5" s="1"/>
  <c r="G66" i="5"/>
  <c r="H66" i="5" s="1"/>
  <c r="G67" i="5"/>
  <c r="H67" i="5" s="1"/>
  <c r="G70" i="5"/>
  <c r="H70" i="5" s="1"/>
  <c r="G72" i="5"/>
  <c r="H72" i="5" s="1"/>
  <c r="G77" i="5"/>
  <c r="H77" i="5" s="1"/>
  <c r="G78" i="5"/>
  <c r="H78" i="5" s="1"/>
  <c r="G85" i="5"/>
  <c r="H85" i="5" s="1"/>
  <c r="G91" i="5"/>
  <c r="H91" i="5" s="1"/>
  <c r="G94" i="5"/>
  <c r="H94" i="5" s="1"/>
  <c r="G95" i="5"/>
  <c r="H95" i="5" s="1"/>
  <c r="G98" i="5"/>
  <c r="H98" i="5" s="1"/>
  <c r="G102" i="5"/>
  <c r="H102" i="5" s="1"/>
  <c r="G103" i="5"/>
  <c r="H103" i="5" s="1"/>
  <c r="G104" i="5"/>
  <c r="H104" i="5" s="1"/>
  <c r="G106" i="5"/>
  <c r="H106" i="5" s="1"/>
  <c r="G113" i="5"/>
  <c r="H113" i="5" s="1"/>
  <c r="G119" i="5"/>
  <c r="H119" i="5" s="1"/>
  <c r="G120" i="5"/>
  <c r="H120" i="5" s="1"/>
  <c r="G123" i="5"/>
  <c r="H123" i="5" s="1"/>
  <c r="G127" i="5"/>
  <c r="H127" i="5" s="1"/>
  <c r="G128" i="5"/>
  <c r="H128" i="5" s="1"/>
  <c r="G132" i="5"/>
  <c r="H132" i="5" s="1"/>
  <c r="G137" i="5"/>
  <c r="H137" i="5" s="1"/>
  <c r="G139" i="5"/>
  <c r="H139" i="5" s="1"/>
  <c r="G142" i="5"/>
  <c r="H142" i="5" s="1"/>
  <c r="G143" i="5"/>
  <c r="H143" i="5" s="1"/>
  <c r="G145" i="5"/>
  <c r="H145" i="5" s="1"/>
  <c r="G150" i="5"/>
  <c r="H150" i="5" s="1"/>
  <c r="G157" i="5"/>
  <c r="H157" i="5" s="1"/>
  <c r="G159" i="5"/>
  <c r="H159" i="5" s="1"/>
  <c r="G160" i="5"/>
  <c r="H160" i="5" s="1"/>
  <c r="G161" i="5"/>
  <c r="H161" i="5" s="1"/>
  <c r="G168" i="5"/>
  <c r="H168" i="5" s="1"/>
  <c r="G173" i="5"/>
  <c r="H173" i="5" s="1"/>
  <c r="G178" i="5"/>
  <c r="H178" i="5" s="1"/>
  <c r="G181" i="5"/>
  <c r="H181" i="5" s="1"/>
  <c r="G182" i="5"/>
  <c r="H182" i="5" s="1"/>
  <c r="G184" i="5"/>
  <c r="H184" i="5" s="1"/>
  <c r="G186" i="5"/>
  <c r="H186" i="5" s="1"/>
  <c r="G188" i="5"/>
  <c r="H188" i="5" s="1"/>
  <c r="G190" i="5"/>
  <c r="H190" i="5" s="1"/>
  <c r="G191" i="5"/>
  <c r="H191" i="5" s="1"/>
  <c r="G203" i="5"/>
  <c r="H203" i="5" s="1"/>
  <c r="G214" i="5"/>
  <c r="H214" i="5" s="1"/>
  <c r="G221" i="5"/>
  <c r="H221" i="5" s="1"/>
  <c r="G224" i="5"/>
  <c r="H224" i="5" s="1"/>
  <c r="G225" i="5"/>
  <c r="H225" i="5" s="1"/>
  <c r="G227" i="5"/>
  <c r="H227" i="5" s="1"/>
  <c r="G229" i="5"/>
  <c r="H229" i="5" s="1"/>
  <c r="G242" i="5"/>
  <c r="H242" i="5" s="1"/>
  <c r="G243" i="5"/>
  <c r="H243" i="5" s="1"/>
  <c r="G250" i="5"/>
  <c r="H250" i="5" s="1"/>
  <c r="G252" i="5"/>
  <c r="H252" i="5" s="1"/>
  <c r="G253" i="5"/>
  <c r="H253" i="5" s="1"/>
  <c r="G254" i="5"/>
  <c r="H254" i="5" s="1"/>
  <c r="G256" i="5"/>
  <c r="H256" i="5" s="1"/>
  <c r="G258" i="5"/>
  <c r="H258" i="5" s="1"/>
  <c r="G259" i="5"/>
  <c r="H259" i="5" s="1"/>
  <c r="G260" i="5"/>
  <c r="H260" i="5" s="1"/>
  <c r="G263" i="5"/>
  <c r="H263" i="5" s="1"/>
  <c r="G267" i="5"/>
  <c r="H267" i="5" s="1"/>
  <c r="G272" i="5"/>
  <c r="H272" i="5" s="1"/>
  <c r="G275" i="5"/>
  <c r="H275" i="5" s="1"/>
  <c r="G279" i="5"/>
  <c r="H279" i="5" s="1"/>
  <c r="G284" i="5"/>
  <c r="H284" i="5" s="1"/>
  <c r="G293" i="5"/>
  <c r="H293" i="5" s="1"/>
  <c r="G294" i="5"/>
  <c r="H294" i="5" s="1"/>
  <c r="G299" i="5"/>
  <c r="H299" i="5" s="1"/>
  <c r="G308" i="5"/>
  <c r="H308" i="5" s="1"/>
  <c r="G310" i="5"/>
  <c r="H310" i="5" s="1"/>
  <c r="G312" i="5"/>
  <c r="H312" i="5" s="1"/>
  <c r="G316" i="5"/>
  <c r="H316" i="5" s="1"/>
  <c r="G317" i="5"/>
  <c r="H317" i="5" s="1"/>
  <c r="G318" i="5"/>
  <c r="H318" i="5" s="1"/>
  <c r="G321" i="5"/>
  <c r="H321" i="5" s="1"/>
  <c r="G322" i="5"/>
  <c r="H322" i="5" s="1"/>
  <c r="G325" i="5"/>
  <c r="H325" i="5" s="1"/>
  <c r="G327" i="5"/>
  <c r="H327" i="5" s="1"/>
  <c r="G331" i="5"/>
  <c r="H331" i="5" s="1"/>
  <c r="G335" i="5"/>
  <c r="H335" i="5" s="1"/>
  <c r="G339" i="5"/>
  <c r="H339" i="5" s="1"/>
  <c r="G351" i="5"/>
  <c r="H351" i="5" s="1"/>
  <c r="G352" i="5"/>
  <c r="H352" i="5" s="1"/>
  <c r="G355" i="5"/>
  <c r="H355" i="5" s="1"/>
  <c r="G360" i="5"/>
  <c r="H360" i="5" s="1"/>
  <c r="G361" i="5"/>
  <c r="H361" i="5" s="1"/>
  <c r="G362" i="5"/>
  <c r="H362" i="5" s="1"/>
  <c r="G365" i="5"/>
  <c r="H365" i="5" s="1"/>
  <c r="G366" i="5"/>
  <c r="H366" i="5" s="1"/>
  <c r="G368" i="5"/>
  <c r="H368" i="5" s="1"/>
  <c r="G372" i="5"/>
  <c r="H372" i="5" s="1"/>
  <c r="G373" i="5"/>
  <c r="H373" i="5" s="1"/>
  <c r="G374" i="5"/>
  <c r="H374" i="5" s="1"/>
  <c r="G379" i="5"/>
  <c r="H379" i="5" s="1"/>
  <c r="G382" i="5"/>
  <c r="H382" i="5" s="1"/>
  <c r="G388" i="5"/>
  <c r="H388" i="5" s="1"/>
  <c r="G389" i="5"/>
  <c r="H389" i="5" s="1"/>
  <c r="G395" i="5"/>
  <c r="H395" i="5" s="1"/>
  <c r="G396" i="5"/>
  <c r="H396" i="5" s="1"/>
  <c r="G404" i="5"/>
  <c r="H404" i="5" s="1"/>
  <c r="G409" i="5"/>
  <c r="H409" i="5" s="1"/>
  <c r="G410" i="5"/>
  <c r="H410" i="5" s="1"/>
  <c r="G411" i="5"/>
  <c r="H411" i="5" s="1"/>
  <c r="G415" i="5"/>
  <c r="H415" i="5" s="1"/>
  <c r="G416" i="5"/>
  <c r="H416" i="5" s="1"/>
  <c r="G417" i="5"/>
  <c r="H417" i="5" s="1"/>
  <c r="G418" i="5"/>
  <c r="H418" i="5" s="1"/>
  <c r="G436" i="5"/>
  <c r="H436" i="5" s="1"/>
  <c r="G438" i="5"/>
  <c r="H438" i="5" s="1"/>
  <c r="G443" i="5"/>
  <c r="H443" i="5" s="1"/>
  <c r="G446" i="5"/>
  <c r="H446" i="5" s="1"/>
  <c r="G448" i="5"/>
  <c r="H448" i="5" s="1"/>
  <c r="G451" i="5"/>
  <c r="H451" i="5" s="1"/>
  <c r="G452" i="5"/>
  <c r="H452" i="5" s="1"/>
  <c r="G453" i="5"/>
  <c r="H453" i="5" s="1"/>
  <c r="G457" i="5"/>
  <c r="H457" i="5" s="1"/>
  <c r="G460" i="5"/>
  <c r="H460" i="5" s="1"/>
  <c r="G468" i="5"/>
  <c r="H468" i="5" s="1"/>
  <c r="G476" i="5"/>
  <c r="H476" i="5" s="1"/>
  <c r="G481" i="5"/>
  <c r="H481" i="5" s="1"/>
  <c r="G482" i="5"/>
  <c r="H482" i="5" s="1"/>
  <c r="G484" i="5"/>
  <c r="H484" i="5" s="1"/>
  <c r="G485" i="5"/>
  <c r="H485" i="5" s="1"/>
  <c r="G490" i="5"/>
  <c r="H490" i="5" s="1"/>
  <c r="G492" i="5"/>
  <c r="H492" i="5" s="1"/>
  <c r="G493" i="5"/>
  <c r="H493" i="5" s="1"/>
  <c r="G496" i="5"/>
  <c r="H496" i="5" s="1"/>
  <c r="G497" i="5"/>
  <c r="H497" i="5" s="1"/>
  <c r="G500" i="5"/>
  <c r="H500" i="5" s="1"/>
  <c r="G501" i="5"/>
  <c r="H501" i="5" s="1"/>
  <c r="G515" i="5"/>
  <c r="H515" i="5" s="1"/>
  <c r="G516" i="5"/>
  <c r="H516" i="5" s="1"/>
  <c r="G524" i="5"/>
  <c r="H524" i="5" s="1"/>
  <c r="G529" i="5"/>
  <c r="H529" i="5" s="1"/>
  <c r="G533" i="5"/>
  <c r="H533" i="5" s="1"/>
  <c r="G534" i="5"/>
  <c r="H534" i="5" s="1"/>
  <c r="G536" i="5"/>
  <c r="H536" i="5" s="1"/>
  <c r="G539" i="5"/>
  <c r="H539" i="5" s="1"/>
  <c r="G540" i="5"/>
  <c r="H540" i="5" s="1"/>
  <c r="G541" i="5"/>
  <c r="H541" i="5" s="1"/>
  <c r="G551" i="5"/>
  <c r="H551" i="5" s="1"/>
  <c r="G559" i="5"/>
  <c r="H559" i="5" s="1"/>
  <c r="G562" i="5"/>
  <c r="H562" i="5" s="1"/>
  <c r="G563" i="5"/>
  <c r="H563" i="5" s="1"/>
  <c r="G568" i="5"/>
  <c r="H568" i="5" s="1"/>
  <c r="G588" i="5"/>
  <c r="H588" i="5" s="1"/>
  <c r="G589" i="5"/>
  <c r="H589" i="5" s="1"/>
  <c r="G16" i="5"/>
  <c r="H16" i="5" s="1"/>
  <c r="I15" i="3" l="1"/>
  <c r="H15" i="3"/>
  <c r="R163" i="3" l="1"/>
  <c r="L316" i="3"/>
  <c r="N316" i="3" s="1"/>
  <c r="L315" i="3"/>
  <c r="N315" i="3" s="1"/>
  <c r="L314" i="3"/>
  <c r="N314" i="3" s="1"/>
  <c r="L313" i="3"/>
  <c r="N313" i="3" s="1"/>
  <c r="L312" i="3"/>
  <c r="N312" i="3" s="1"/>
  <c r="L311" i="3"/>
  <c r="N311" i="3" s="1"/>
  <c r="L310" i="3"/>
  <c r="N310" i="3" s="1"/>
  <c r="L309" i="3"/>
  <c r="N309" i="3" s="1"/>
  <c r="L308" i="3"/>
  <c r="N308" i="3" s="1"/>
  <c r="L307" i="3"/>
  <c r="N307" i="3" s="1"/>
  <c r="L306" i="3"/>
  <c r="N306" i="3" s="1"/>
  <c r="L305" i="3"/>
  <c r="N305" i="3" s="1"/>
  <c r="L304" i="3"/>
  <c r="N304" i="3" s="1"/>
  <c r="L303" i="3"/>
  <c r="N303" i="3" s="1"/>
  <c r="L302" i="3"/>
  <c r="N302" i="3" s="1"/>
  <c r="L301" i="3"/>
  <c r="N301" i="3" s="1"/>
  <c r="L300" i="3"/>
  <c r="N300" i="3" s="1"/>
  <c r="P299" i="3"/>
  <c r="O299" i="3"/>
  <c r="P298" i="3"/>
  <c r="N298" i="3"/>
  <c r="R297" i="3"/>
  <c r="Q297" i="3"/>
  <c r="P297" i="3"/>
  <c r="L297" i="3"/>
  <c r="N297" i="3" s="1"/>
  <c r="R296" i="3"/>
  <c r="Q296" i="3"/>
  <c r="P296" i="3"/>
  <c r="L296" i="3"/>
  <c r="N296" i="3" s="1"/>
  <c r="L295" i="3"/>
  <c r="N295" i="3" s="1"/>
  <c r="R294" i="3"/>
  <c r="Q294" i="3"/>
  <c r="P294" i="3"/>
  <c r="O294" i="3"/>
  <c r="R293" i="3"/>
  <c r="P293" i="3"/>
  <c r="L293" i="3"/>
  <c r="N293" i="3" s="1"/>
  <c r="R292" i="3"/>
  <c r="Q292" i="3"/>
  <c r="P292" i="3"/>
  <c r="L292" i="3"/>
  <c r="N292" i="3" s="1"/>
  <c r="R291" i="3"/>
  <c r="Q291" i="3"/>
  <c r="P291" i="3"/>
  <c r="L291" i="3"/>
  <c r="N291" i="3" s="1"/>
  <c r="R290" i="3"/>
  <c r="Q290" i="3"/>
  <c r="P290" i="3"/>
  <c r="L290" i="3"/>
  <c r="N290" i="3" s="1"/>
  <c r="L289" i="3"/>
  <c r="N289" i="3" s="1"/>
  <c r="R288" i="3"/>
  <c r="P288" i="3"/>
  <c r="L288" i="3"/>
  <c r="N288" i="3" s="1"/>
  <c r="R287" i="3"/>
  <c r="Q287" i="3"/>
  <c r="P287" i="3"/>
  <c r="L287" i="3"/>
  <c r="N287" i="3" s="1"/>
  <c r="P286" i="3"/>
  <c r="O286" i="3"/>
  <c r="R285" i="3"/>
  <c r="Q285" i="3"/>
  <c r="P285" i="3"/>
  <c r="O285" i="3"/>
  <c r="P284" i="3"/>
  <c r="L284" i="3"/>
  <c r="N284" i="3" s="1"/>
  <c r="L283" i="3"/>
  <c r="N283" i="3" s="1"/>
  <c r="P282" i="3"/>
  <c r="O282" i="3"/>
  <c r="P281" i="3"/>
  <c r="L281" i="3"/>
  <c r="N281" i="3" s="1"/>
  <c r="P280" i="3"/>
  <c r="L280" i="3"/>
  <c r="N280" i="3" s="1"/>
  <c r="L279" i="3"/>
  <c r="N279" i="3" s="1"/>
  <c r="R278" i="3"/>
  <c r="Q278" i="3"/>
  <c r="P278" i="3"/>
  <c r="O278" i="3"/>
  <c r="R277" i="3"/>
  <c r="Q277" i="3"/>
  <c r="P277" i="3"/>
  <c r="L277" i="3"/>
  <c r="N277" i="3" s="1"/>
  <c r="P276" i="3"/>
  <c r="O276" i="3"/>
  <c r="R275" i="3"/>
  <c r="Q275" i="3"/>
  <c r="P275" i="3"/>
  <c r="L275" i="3"/>
  <c r="N275" i="3" s="1"/>
  <c r="R274" i="3"/>
  <c r="Q274" i="3"/>
  <c r="P274" i="3"/>
  <c r="L274" i="3"/>
  <c r="N274" i="3" s="1"/>
  <c r="R273" i="3"/>
  <c r="Q273" i="3"/>
  <c r="P273" i="3"/>
  <c r="L273" i="3"/>
  <c r="N273" i="3" s="1"/>
  <c r="R272" i="3"/>
  <c r="Q272" i="3"/>
  <c r="P272" i="3"/>
  <c r="L272" i="3"/>
  <c r="N272" i="3" s="1"/>
  <c r="R271" i="3"/>
  <c r="Q271" i="3"/>
  <c r="P271" i="3"/>
  <c r="L271" i="3"/>
  <c r="N271" i="3" s="1"/>
  <c r="L270" i="3"/>
  <c r="N270" i="3" s="1"/>
  <c r="L269" i="3"/>
  <c r="N269" i="3" s="1"/>
  <c r="L268" i="3"/>
  <c r="N268" i="3" s="1"/>
  <c r="L267" i="3"/>
  <c r="N267" i="3" s="1"/>
  <c r="L266" i="3"/>
  <c r="N266" i="3" s="1"/>
  <c r="L265" i="3"/>
  <c r="N265" i="3" s="1"/>
  <c r="L264" i="3"/>
  <c r="N264" i="3" s="1"/>
  <c r="R263" i="3"/>
  <c r="Q263" i="3"/>
  <c r="P263" i="3"/>
  <c r="L263" i="3"/>
  <c r="N263" i="3" s="1"/>
  <c r="I263" i="3"/>
  <c r="K263" i="3" s="1"/>
  <c r="H263" i="3"/>
  <c r="J263" i="3" s="1"/>
  <c r="G263" i="3"/>
  <c r="L262" i="3"/>
  <c r="N262" i="3" s="1"/>
  <c r="P261" i="3"/>
  <c r="O261" i="3"/>
  <c r="R260" i="3"/>
  <c r="Q260" i="3"/>
  <c r="P260" i="3"/>
  <c r="L260" i="3"/>
  <c r="N260" i="3" s="1"/>
  <c r="I260" i="3"/>
  <c r="K260" i="3" s="1"/>
  <c r="G114" i="5" s="1"/>
  <c r="H114" i="5" s="1"/>
  <c r="H260" i="3"/>
  <c r="J260" i="3" s="1"/>
  <c r="G260" i="3"/>
  <c r="L259" i="3"/>
  <c r="N259" i="3" s="1"/>
  <c r="L258" i="3"/>
  <c r="N258" i="3" s="1"/>
  <c r="L257" i="3"/>
  <c r="N257" i="3" s="1"/>
  <c r="L256" i="3"/>
  <c r="N256" i="3" s="1"/>
  <c r="R255" i="3"/>
  <c r="Q255" i="3"/>
  <c r="P255" i="3"/>
  <c r="L255" i="3"/>
  <c r="N255" i="3" s="1"/>
  <c r="I255" i="3"/>
  <c r="K255" i="3" s="1"/>
  <c r="H255" i="3"/>
  <c r="J255" i="3" s="1"/>
  <c r="G255" i="3"/>
  <c r="R254" i="3"/>
  <c r="Q254" i="3"/>
  <c r="P254" i="3"/>
  <c r="L254" i="3"/>
  <c r="N254" i="3" s="1"/>
  <c r="I254" i="3"/>
  <c r="K254" i="3" s="1"/>
  <c r="H254" i="3"/>
  <c r="J254" i="3" s="1"/>
  <c r="G254" i="3"/>
  <c r="L253" i="3"/>
  <c r="N253" i="3" s="1"/>
  <c r="L252" i="3"/>
  <c r="N252" i="3" s="1"/>
  <c r="P251" i="3"/>
  <c r="O251" i="3"/>
  <c r="R250" i="3"/>
  <c r="P250" i="3"/>
  <c r="O250" i="3"/>
  <c r="L250" i="3"/>
  <c r="N250" i="3" s="1"/>
  <c r="R249" i="3"/>
  <c r="P249" i="3"/>
  <c r="O249" i="3"/>
  <c r="L249" i="3"/>
  <c r="N249" i="3" s="1"/>
  <c r="R248" i="3"/>
  <c r="Q248" i="3"/>
  <c r="P248" i="3"/>
  <c r="O248" i="3"/>
  <c r="L248" i="3"/>
  <c r="N248" i="3" s="1"/>
  <c r="R247" i="3"/>
  <c r="Q247" i="3"/>
  <c r="P247" i="3"/>
  <c r="O247" i="3"/>
  <c r="L247" i="3"/>
  <c r="N247" i="3" s="1"/>
  <c r="I247" i="3"/>
  <c r="K247" i="3" s="1"/>
  <c r="G48" i="5" s="1"/>
  <c r="H48" i="5" s="1"/>
  <c r="H247" i="3"/>
  <c r="J247" i="3" s="1"/>
  <c r="G247" i="3"/>
  <c r="L246" i="3"/>
  <c r="N246" i="3" s="1"/>
  <c r="P245" i="3"/>
  <c r="O245" i="3"/>
  <c r="L245" i="3"/>
  <c r="N245" i="3" s="1"/>
  <c r="L244" i="3"/>
  <c r="N244" i="3" s="1"/>
  <c r="L243" i="3"/>
  <c r="N243" i="3" s="1"/>
  <c r="L242" i="3"/>
  <c r="N242" i="3" s="1"/>
  <c r="P241" i="3"/>
  <c r="O241" i="3"/>
  <c r="P240" i="3"/>
  <c r="O240" i="3"/>
  <c r="L240" i="3"/>
  <c r="N240" i="3" s="1"/>
  <c r="R239" i="3"/>
  <c r="P239" i="3"/>
  <c r="O239" i="3"/>
  <c r="L239" i="3"/>
  <c r="N239" i="3" s="1"/>
  <c r="R238" i="3"/>
  <c r="Q238" i="3"/>
  <c r="P238" i="3"/>
  <c r="O238" i="3"/>
  <c r="N238" i="3"/>
  <c r="R237" i="3"/>
  <c r="P237" i="3"/>
  <c r="O237" i="3"/>
  <c r="L237" i="3"/>
  <c r="N237" i="3" s="1"/>
  <c r="R236" i="3"/>
  <c r="P236" i="3"/>
  <c r="O236" i="3"/>
  <c r="L236" i="3"/>
  <c r="N236" i="3" s="1"/>
  <c r="P235" i="3"/>
  <c r="O235" i="3"/>
  <c r="L235" i="3"/>
  <c r="N235" i="3" s="1"/>
  <c r="L234" i="3"/>
  <c r="N234" i="3" s="1"/>
  <c r="P233" i="3"/>
  <c r="O233" i="3"/>
  <c r="R232" i="3"/>
  <c r="Q232" i="3"/>
  <c r="P232" i="3"/>
  <c r="O232" i="3"/>
  <c r="L232" i="3"/>
  <c r="N232" i="3" s="1"/>
  <c r="P231" i="3"/>
  <c r="O231" i="3"/>
  <c r="L231" i="3"/>
  <c r="N231" i="3" s="1"/>
  <c r="L230" i="3"/>
  <c r="N230" i="3" s="1"/>
  <c r="P229" i="3"/>
  <c r="O229" i="3"/>
  <c r="L229" i="3"/>
  <c r="N229" i="3" s="1"/>
  <c r="P228" i="3"/>
  <c r="O228" i="3"/>
  <c r="L228" i="3"/>
  <c r="N228" i="3" s="1"/>
  <c r="L227" i="3"/>
  <c r="N227" i="3" s="1"/>
  <c r="R226" i="3"/>
  <c r="Q226" i="3"/>
  <c r="P226" i="3"/>
  <c r="O226" i="3"/>
  <c r="L226" i="3"/>
  <c r="N226" i="3" s="1"/>
  <c r="L225" i="3"/>
  <c r="N225" i="3" s="1"/>
  <c r="P224" i="3"/>
  <c r="O224" i="3"/>
  <c r="R223" i="3"/>
  <c r="Q223" i="3"/>
  <c r="P223" i="3"/>
  <c r="O223" i="3"/>
  <c r="L223" i="3"/>
  <c r="N223" i="3" s="1"/>
  <c r="L222" i="3"/>
  <c r="N222" i="3" s="1"/>
  <c r="P221" i="3"/>
  <c r="O221" i="3"/>
  <c r="R220" i="3"/>
  <c r="Q220" i="3"/>
  <c r="P220" i="3"/>
  <c r="O220" i="3"/>
  <c r="L220" i="3"/>
  <c r="N220" i="3" s="1"/>
  <c r="R219" i="3"/>
  <c r="P219" i="3"/>
  <c r="O219" i="3"/>
  <c r="L219" i="3"/>
  <c r="N219" i="3" s="1"/>
  <c r="L218" i="3"/>
  <c r="N218" i="3" s="1"/>
  <c r="L217" i="3"/>
  <c r="N217" i="3" s="1"/>
  <c r="L216" i="3"/>
  <c r="N216" i="3" s="1"/>
  <c r="L215" i="3"/>
  <c r="N215" i="3" s="1"/>
  <c r="P214" i="3"/>
  <c r="O214" i="3"/>
  <c r="R213" i="3"/>
  <c r="P213" i="3"/>
  <c r="O213" i="3"/>
  <c r="L213" i="3"/>
  <c r="N213" i="3" s="1"/>
  <c r="R212" i="3"/>
  <c r="Q212" i="3"/>
  <c r="P212" i="3"/>
  <c r="O212" i="3"/>
  <c r="L212" i="3"/>
  <c r="N212" i="3" s="1"/>
  <c r="I212" i="3"/>
  <c r="K212" i="3" s="1"/>
  <c r="H212" i="3"/>
  <c r="J212" i="3" s="1"/>
  <c r="G212" i="3"/>
  <c r="P211" i="3"/>
  <c r="O211" i="3"/>
  <c r="L211" i="3"/>
  <c r="N211" i="3" s="1"/>
  <c r="L210" i="3"/>
  <c r="N210" i="3" s="1"/>
  <c r="L209" i="3"/>
  <c r="N209" i="3" s="1"/>
  <c r="L208" i="3"/>
  <c r="N208" i="3" s="1"/>
  <c r="R207" i="3"/>
  <c r="Q207" i="3"/>
  <c r="P207" i="3"/>
  <c r="O207" i="3"/>
  <c r="L207" i="3"/>
  <c r="N207" i="3" s="1"/>
  <c r="I207" i="3"/>
  <c r="K207" i="3" s="1"/>
  <c r="H207" i="3"/>
  <c r="J207" i="3" s="1"/>
  <c r="G207" i="3"/>
  <c r="L206" i="3"/>
  <c r="N206" i="3" s="1"/>
  <c r="R205" i="3"/>
  <c r="Q205" i="3"/>
  <c r="P205" i="3"/>
  <c r="O205" i="3"/>
  <c r="L205" i="3"/>
  <c r="N205" i="3" s="1"/>
  <c r="R204" i="3"/>
  <c r="Q204" i="3"/>
  <c r="P204" i="3"/>
  <c r="O204" i="3"/>
  <c r="L204" i="3"/>
  <c r="N204" i="3" s="1"/>
  <c r="I204" i="3"/>
  <c r="K204" i="3" s="1"/>
  <c r="L203" i="3"/>
  <c r="N203" i="3" s="1"/>
  <c r="P202" i="3"/>
  <c r="O202" i="3"/>
  <c r="P201" i="3"/>
  <c r="O201" i="3"/>
  <c r="R200" i="3"/>
  <c r="P200" i="3"/>
  <c r="O200" i="3"/>
  <c r="L200" i="3"/>
  <c r="N200" i="3" s="1"/>
  <c r="L199" i="3"/>
  <c r="N199" i="3" s="1"/>
  <c r="R198" i="3"/>
  <c r="Q198" i="3"/>
  <c r="P198" i="3"/>
  <c r="O198" i="3"/>
  <c r="L197" i="3"/>
  <c r="N197" i="3" s="1"/>
  <c r="N196" i="3"/>
  <c r="L195" i="3"/>
  <c r="N195" i="3" s="1"/>
  <c r="P194" i="3"/>
  <c r="O194" i="3"/>
  <c r="L193" i="3"/>
  <c r="N193" i="3" s="1"/>
  <c r="L192" i="3"/>
  <c r="N192" i="3" s="1"/>
  <c r="L191" i="3"/>
  <c r="N191" i="3" s="1"/>
  <c r="P190" i="3"/>
  <c r="O190" i="3"/>
  <c r="P189" i="3"/>
  <c r="O189" i="3"/>
  <c r="P188" i="3"/>
  <c r="O188" i="3"/>
  <c r="L188" i="3"/>
  <c r="N188" i="3" s="1"/>
  <c r="L187" i="3"/>
  <c r="N187" i="3" s="1"/>
  <c r="L186" i="3"/>
  <c r="N186" i="3" s="1"/>
  <c r="L185" i="3"/>
  <c r="N185" i="3" s="1"/>
  <c r="L184" i="3"/>
  <c r="N184" i="3" s="1"/>
  <c r="L183" i="3"/>
  <c r="N183" i="3" s="1"/>
  <c r="R182" i="3"/>
  <c r="Q182" i="3"/>
  <c r="P182" i="3"/>
  <c r="O182" i="3"/>
  <c r="L182" i="3"/>
  <c r="N182" i="3" s="1"/>
  <c r="L181" i="3"/>
  <c r="N181" i="3" s="1"/>
  <c r="L180" i="3"/>
  <c r="N180" i="3" s="1"/>
  <c r="L179" i="3"/>
  <c r="N179" i="3" s="1"/>
  <c r="R178" i="3"/>
  <c r="Q178" i="3"/>
  <c r="P178" i="3"/>
  <c r="O178" i="3"/>
  <c r="L178" i="3"/>
  <c r="N178" i="3" s="1"/>
  <c r="I178" i="3"/>
  <c r="K178" i="3" s="1"/>
  <c r="H178" i="3"/>
  <c r="J178" i="3" s="1"/>
  <c r="G178" i="3"/>
  <c r="L177" i="3"/>
  <c r="N177" i="3" s="1"/>
  <c r="P176" i="3"/>
  <c r="O176" i="3"/>
  <c r="R175" i="3"/>
  <c r="Q175" i="3"/>
  <c r="P175" i="3"/>
  <c r="O175" i="3"/>
  <c r="L175" i="3"/>
  <c r="N175" i="3" s="1"/>
  <c r="L174" i="3"/>
  <c r="N174" i="3" s="1"/>
  <c r="L173" i="3"/>
  <c r="N173" i="3" s="1"/>
  <c r="P172" i="3"/>
  <c r="O172" i="3"/>
  <c r="L171" i="3"/>
  <c r="N171" i="3" s="1"/>
  <c r="L170" i="3"/>
  <c r="N170" i="3" s="1"/>
  <c r="L169" i="3"/>
  <c r="N169" i="3" s="1"/>
  <c r="P168" i="3"/>
  <c r="O168" i="3"/>
  <c r="L167" i="3"/>
  <c r="N167" i="3" s="1"/>
  <c r="L166" i="3"/>
  <c r="N166" i="3" s="1"/>
  <c r="L165" i="3"/>
  <c r="N165" i="3" s="1"/>
  <c r="L164" i="3"/>
  <c r="N164" i="3" s="1"/>
  <c r="P163" i="3"/>
  <c r="O163" i="3"/>
  <c r="L163" i="3"/>
  <c r="N163" i="3" s="1"/>
  <c r="Q162" i="3"/>
  <c r="L162" i="3"/>
  <c r="N162" i="3" s="1"/>
  <c r="I162" i="3"/>
  <c r="H162" i="3"/>
  <c r="R161" i="3"/>
  <c r="Q161" i="3"/>
  <c r="P161" i="3"/>
  <c r="O161" i="3"/>
  <c r="L160" i="3"/>
  <c r="N160" i="3" s="1"/>
  <c r="L159" i="3"/>
  <c r="N159" i="3" s="1"/>
  <c r="L158" i="3"/>
  <c r="N158" i="3" s="1"/>
  <c r="L157" i="3"/>
  <c r="N157" i="3" s="1"/>
  <c r="L156" i="3"/>
  <c r="N156" i="3" s="1"/>
  <c r="L155" i="3"/>
  <c r="N155" i="3" s="1"/>
  <c r="L154" i="3"/>
  <c r="N154" i="3" s="1"/>
  <c r="L153" i="3"/>
  <c r="N153" i="3" s="1"/>
  <c r="P152" i="3"/>
  <c r="O152" i="3"/>
  <c r="L151" i="3"/>
  <c r="N151" i="3" s="1"/>
  <c r="L150" i="3"/>
  <c r="N150" i="3" s="1"/>
  <c r="L149" i="3"/>
  <c r="N149" i="3" s="1"/>
  <c r="P148" i="3"/>
  <c r="O148" i="3"/>
  <c r="L147" i="3"/>
  <c r="N147" i="3" s="1"/>
  <c r="L146" i="3"/>
  <c r="N146" i="3" s="1"/>
  <c r="L145" i="3"/>
  <c r="N145" i="3" s="1"/>
  <c r="L144" i="3"/>
  <c r="N144" i="3" s="1"/>
  <c r="P143" i="3"/>
  <c r="O143" i="3"/>
  <c r="L143" i="3"/>
  <c r="N143" i="3" s="1"/>
  <c r="R142" i="3"/>
  <c r="Q142" i="3"/>
  <c r="P142" i="3"/>
  <c r="O142" i="3"/>
  <c r="L142" i="3"/>
  <c r="N142" i="3" s="1"/>
  <c r="I142" i="3"/>
  <c r="K142" i="3" s="1"/>
  <c r="H142" i="3"/>
  <c r="J142" i="3" s="1"/>
  <c r="G142" i="3"/>
  <c r="R141" i="3"/>
  <c r="Q141" i="3"/>
  <c r="P141" i="3"/>
  <c r="O141" i="3"/>
  <c r="L141" i="3"/>
  <c r="N141" i="3" s="1"/>
  <c r="L140" i="3"/>
  <c r="N140" i="3" s="1"/>
  <c r="L139" i="3"/>
  <c r="N139" i="3" s="1"/>
  <c r="L138" i="3"/>
  <c r="N138" i="3" s="1"/>
  <c r="L137" i="3"/>
  <c r="N137" i="3" s="1"/>
  <c r="L136" i="3"/>
  <c r="N136" i="3" s="1"/>
  <c r="L135" i="3"/>
  <c r="N135" i="3" s="1"/>
  <c r="P134" i="3"/>
  <c r="O134" i="3"/>
  <c r="P133" i="3"/>
  <c r="O133" i="3"/>
  <c r="L133" i="3"/>
  <c r="N133" i="3" s="1"/>
  <c r="L132" i="3"/>
  <c r="N132" i="3" s="1"/>
  <c r="R131" i="3"/>
  <c r="Q131" i="3"/>
  <c r="P131" i="3"/>
  <c r="R130" i="3"/>
  <c r="Q130" i="3"/>
  <c r="P130" i="3"/>
  <c r="O130" i="3"/>
  <c r="L130" i="3"/>
  <c r="N130" i="3" s="1"/>
  <c r="P129" i="3"/>
  <c r="O129" i="3"/>
  <c r="L129" i="3"/>
  <c r="N129" i="3" s="1"/>
  <c r="R128" i="3"/>
  <c r="Q128" i="3"/>
  <c r="P128" i="3"/>
  <c r="O128" i="3"/>
  <c r="L128" i="3"/>
  <c r="N128" i="3" s="1"/>
  <c r="L127" i="3"/>
  <c r="N127" i="3" s="1"/>
  <c r="L126" i="3"/>
  <c r="N126" i="3" s="1"/>
  <c r="L125" i="3"/>
  <c r="N125" i="3" s="1"/>
  <c r="L124" i="3"/>
  <c r="N124" i="3" s="1"/>
  <c r="P123" i="3"/>
  <c r="O123" i="3"/>
  <c r="P122" i="3"/>
  <c r="O122" i="3"/>
  <c r="L122" i="3"/>
  <c r="N122" i="3" s="1"/>
  <c r="Q121" i="3"/>
  <c r="L121" i="3"/>
  <c r="N121" i="3" s="1"/>
  <c r="I121" i="3"/>
  <c r="H121" i="3"/>
  <c r="R120" i="3"/>
  <c r="P120" i="3"/>
  <c r="O120" i="3"/>
  <c r="L120" i="3"/>
  <c r="N120" i="3" s="1"/>
  <c r="L119" i="3"/>
  <c r="N119" i="3" s="1"/>
  <c r="L118" i="3"/>
  <c r="N118" i="3" s="1"/>
  <c r="L117" i="3"/>
  <c r="N117" i="3" s="1"/>
  <c r="R116" i="3"/>
  <c r="Q116" i="3"/>
  <c r="O116" i="3"/>
  <c r="L116" i="3"/>
  <c r="N116" i="3" s="1"/>
  <c r="L115" i="3"/>
  <c r="N115" i="3" s="1"/>
  <c r="L114" i="3"/>
  <c r="N114" i="3" s="1"/>
  <c r="R113" i="3"/>
  <c r="Q113" i="3"/>
  <c r="P113" i="3"/>
  <c r="O113" i="3"/>
  <c r="R112" i="3"/>
  <c r="Q112" i="3"/>
  <c r="L112" i="3"/>
  <c r="N112" i="3" s="1"/>
  <c r="L111" i="3"/>
  <c r="N111" i="3" s="1"/>
  <c r="L110" i="3"/>
  <c r="N110" i="3" s="1"/>
  <c r="P109" i="3"/>
  <c r="O109" i="3"/>
  <c r="L109" i="3"/>
  <c r="N109" i="3" s="1"/>
  <c r="L108" i="3"/>
  <c r="N108" i="3" s="1"/>
  <c r="L107" i="3"/>
  <c r="N107" i="3" s="1"/>
  <c r="L106" i="3"/>
  <c r="N106" i="3" s="1"/>
  <c r="L105" i="3"/>
  <c r="N105" i="3" s="1"/>
  <c r="L104" i="3"/>
  <c r="N104" i="3" s="1"/>
  <c r="P103" i="3"/>
  <c r="O103" i="3"/>
  <c r="L102" i="3"/>
  <c r="N102" i="3" s="1"/>
  <c r="L101" i="3"/>
  <c r="N101" i="3" s="1"/>
  <c r="R100" i="3"/>
  <c r="Q100" i="3"/>
  <c r="P100" i="3"/>
  <c r="O100" i="3"/>
  <c r="L100" i="3"/>
  <c r="N100" i="3" s="1"/>
  <c r="I100" i="3"/>
  <c r="K100" i="3" s="1"/>
  <c r="G134" i="5" s="1"/>
  <c r="H134" i="5" s="1"/>
  <c r="H100" i="3"/>
  <c r="J100" i="3" s="1"/>
  <c r="G100" i="3"/>
  <c r="L99" i="3"/>
  <c r="N99" i="3" s="1"/>
  <c r="P98" i="3"/>
  <c r="O98" i="3"/>
  <c r="P97" i="3"/>
  <c r="O97" i="3"/>
  <c r="L97" i="3"/>
  <c r="N97" i="3" s="1"/>
  <c r="L96" i="3"/>
  <c r="N96" i="3" s="1"/>
  <c r="L95" i="3"/>
  <c r="N95" i="3" s="1"/>
  <c r="L94" i="3"/>
  <c r="N94" i="3" s="1"/>
  <c r="L93" i="3"/>
  <c r="N93" i="3" s="1"/>
  <c r="L92" i="3"/>
  <c r="N92" i="3" s="1"/>
  <c r="R91" i="3"/>
  <c r="Q91" i="3"/>
  <c r="P91" i="3"/>
  <c r="O91" i="3"/>
  <c r="L90" i="3"/>
  <c r="N90" i="3" s="1"/>
  <c r="L89" i="3"/>
  <c r="N89" i="3" s="1"/>
  <c r="P88" i="3"/>
  <c r="O88" i="3"/>
  <c r="P87" i="3"/>
  <c r="O87" i="3"/>
  <c r="L87" i="3"/>
  <c r="N87" i="3" s="1"/>
  <c r="R86" i="3"/>
  <c r="P86" i="3"/>
  <c r="O86" i="3"/>
  <c r="L86" i="3"/>
  <c r="N86" i="3" s="1"/>
  <c r="R85" i="3"/>
  <c r="Q85" i="3"/>
  <c r="P85" i="3"/>
  <c r="O85" i="3"/>
  <c r="L85" i="3"/>
  <c r="N85" i="3" s="1"/>
  <c r="I85" i="3"/>
  <c r="K85" i="3" s="1"/>
  <c r="H85" i="3"/>
  <c r="J85" i="3" s="1"/>
  <c r="G85" i="3"/>
  <c r="R84" i="3"/>
  <c r="Q84" i="3"/>
  <c r="P84" i="3"/>
  <c r="O84" i="3"/>
  <c r="P83" i="3"/>
  <c r="O83" i="3"/>
  <c r="L82" i="3"/>
  <c r="N82" i="3" s="1"/>
  <c r="L81" i="3"/>
  <c r="N81" i="3" s="1"/>
  <c r="R80" i="3"/>
  <c r="Q80" i="3"/>
  <c r="P80" i="3"/>
  <c r="O80" i="3"/>
  <c r="L79" i="3"/>
  <c r="N79" i="3" s="1"/>
  <c r="L78" i="3"/>
  <c r="N78" i="3" s="1"/>
  <c r="L77" i="3"/>
  <c r="N77" i="3" s="1"/>
  <c r="L76" i="3"/>
  <c r="N76" i="3" s="1"/>
  <c r="L75" i="3"/>
  <c r="N75" i="3" s="1"/>
  <c r="L74" i="3"/>
  <c r="N74" i="3" s="1"/>
  <c r="L73" i="3"/>
  <c r="N73" i="3" s="1"/>
  <c r="L72" i="3"/>
  <c r="N72" i="3" s="1"/>
  <c r="L71" i="3"/>
  <c r="N71" i="3" s="1"/>
  <c r="P70" i="3"/>
  <c r="O70" i="3"/>
  <c r="L70" i="3"/>
  <c r="N70" i="3" s="1"/>
  <c r="L69" i="3"/>
  <c r="N69" i="3" s="1"/>
  <c r="R68" i="3"/>
  <c r="Q68" i="3"/>
  <c r="P68" i="3"/>
  <c r="O68" i="3"/>
  <c r="L68" i="3"/>
  <c r="N68" i="3" s="1"/>
  <c r="I68" i="3"/>
  <c r="K68" i="3" s="1"/>
  <c r="H68" i="3"/>
  <c r="J68" i="3" s="1"/>
  <c r="G68" i="3"/>
  <c r="P67" i="3"/>
  <c r="O67" i="3"/>
  <c r="L67" i="3"/>
  <c r="N67" i="3" s="1"/>
  <c r="P66" i="3"/>
  <c r="O66" i="3"/>
  <c r="L66" i="3"/>
  <c r="N66" i="3" s="1"/>
  <c r="L65" i="3"/>
  <c r="N65" i="3" s="1"/>
  <c r="L64" i="3"/>
  <c r="N64" i="3" s="1"/>
  <c r="P63" i="3"/>
  <c r="O63" i="3"/>
  <c r="P62" i="3"/>
  <c r="O62" i="3"/>
  <c r="L62" i="3"/>
  <c r="N62" i="3" s="1"/>
  <c r="R61" i="3"/>
  <c r="P61" i="3"/>
  <c r="O61" i="3"/>
  <c r="L61" i="3"/>
  <c r="N61" i="3" s="1"/>
  <c r="L60" i="3"/>
  <c r="N60" i="3" s="1"/>
  <c r="R59" i="3"/>
  <c r="Q59" i="3"/>
  <c r="P59" i="3"/>
  <c r="O59" i="3"/>
  <c r="R58" i="3"/>
  <c r="Q58" i="3"/>
  <c r="P58" i="3"/>
  <c r="O58" i="3"/>
  <c r="L58" i="3"/>
  <c r="N58" i="3" s="1"/>
  <c r="I58" i="3"/>
  <c r="K58" i="3" s="1"/>
  <c r="H58" i="3"/>
  <c r="J58" i="3" s="1"/>
  <c r="G58" i="3"/>
  <c r="L57" i="3"/>
  <c r="N57" i="3" s="1"/>
  <c r="L56" i="3"/>
  <c r="N56" i="3" s="1"/>
  <c r="P55" i="3"/>
  <c r="O55" i="3"/>
  <c r="L55" i="3"/>
  <c r="N55" i="3" s="1"/>
  <c r="L54" i="3"/>
  <c r="N54" i="3" s="1"/>
  <c r="L53" i="3"/>
  <c r="N53" i="3" s="1"/>
  <c r="L52" i="3"/>
  <c r="N52" i="3" s="1"/>
  <c r="L51" i="3"/>
  <c r="N51" i="3" s="1"/>
  <c r="L50" i="3"/>
  <c r="N50" i="3" s="1"/>
  <c r="L49" i="3"/>
  <c r="N49" i="3" s="1"/>
  <c r="R48" i="3"/>
  <c r="Q48" i="3"/>
  <c r="P48" i="3"/>
  <c r="O48" i="3"/>
  <c r="P47" i="3"/>
  <c r="O47" i="3"/>
  <c r="P46" i="3"/>
  <c r="O46" i="3"/>
  <c r="L46" i="3"/>
  <c r="N46" i="3" s="1"/>
  <c r="L45" i="3"/>
  <c r="N45" i="3" s="1"/>
  <c r="L44" i="3"/>
  <c r="N44" i="3" s="1"/>
  <c r="L43" i="3"/>
  <c r="N43" i="3" s="1"/>
  <c r="L42" i="3"/>
  <c r="N42" i="3" s="1"/>
  <c r="L41" i="3"/>
  <c r="N41" i="3" s="1"/>
  <c r="L40" i="3"/>
  <c r="N40" i="3" s="1"/>
  <c r="R39" i="3"/>
  <c r="Q39" i="3"/>
  <c r="P39" i="3"/>
  <c r="O39" i="3"/>
  <c r="R38" i="3"/>
  <c r="Q38" i="3"/>
  <c r="P38" i="3"/>
  <c r="O38" i="3"/>
  <c r="L38" i="3"/>
  <c r="N38" i="3" s="1"/>
  <c r="L37" i="3"/>
  <c r="N37" i="3" s="1"/>
  <c r="P36" i="3"/>
  <c r="O36" i="3"/>
  <c r="L36" i="3"/>
  <c r="N36" i="3" s="1"/>
  <c r="R35" i="3"/>
  <c r="Q35" i="3"/>
  <c r="P35" i="3"/>
  <c r="O35" i="3"/>
  <c r="L35" i="3"/>
  <c r="N35" i="3" s="1"/>
  <c r="L34" i="3"/>
  <c r="N34" i="3" s="1"/>
  <c r="R33" i="3"/>
  <c r="P33" i="3"/>
  <c r="O33" i="3"/>
  <c r="L33" i="3"/>
  <c r="N33" i="3" s="1"/>
  <c r="R32" i="3"/>
  <c r="Q32" i="3"/>
  <c r="P32" i="3"/>
  <c r="O32" i="3"/>
  <c r="P31" i="3"/>
  <c r="O31" i="3"/>
  <c r="L31" i="3"/>
  <c r="N31" i="3" s="1"/>
  <c r="P30" i="3"/>
  <c r="O30" i="3"/>
  <c r="P29" i="3"/>
  <c r="O29" i="3"/>
  <c r="P28" i="3"/>
  <c r="O28" i="3"/>
  <c r="L28" i="3"/>
  <c r="N28" i="3" s="1"/>
  <c r="L27" i="3"/>
  <c r="N27" i="3" s="1"/>
  <c r="L26" i="3"/>
  <c r="N26" i="3" s="1"/>
  <c r="R25" i="3"/>
  <c r="Q25" i="3"/>
  <c r="P25" i="3"/>
  <c r="O25" i="3"/>
  <c r="L25" i="3"/>
  <c r="N25" i="3" s="1"/>
  <c r="R24" i="3"/>
  <c r="Q24" i="3"/>
  <c r="P24" i="3"/>
  <c r="O24" i="3"/>
  <c r="L24" i="3"/>
  <c r="N24" i="3" s="1"/>
  <c r="L23" i="3"/>
  <c r="N23" i="3" s="1"/>
  <c r="R22" i="3"/>
  <c r="Q22" i="3"/>
  <c r="P22" i="3"/>
  <c r="O22" i="3"/>
  <c r="L22" i="3"/>
  <c r="N22" i="3" s="1"/>
  <c r="L21" i="3"/>
  <c r="N21" i="3" s="1"/>
  <c r="P20" i="3"/>
  <c r="O20" i="3"/>
  <c r="L19" i="3"/>
  <c r="N19" i="3" s="1"/>
  <c r="R18" i="3"/>
  <c r="Q18" i="3"/>
  <c r="P18" i="3"/>
  <c r="O18" i="3"/>
  <c r="P17" i="3"/>
  <c r="O17" i="3"/>
  <c r="P16" i="3"/>
  <c r="O16" i="3"/>
  <c r="L16" i="3"/>
  <c r="N16" i="3" s="1"/>
  <c r="L15" i="3"/>
  <c r="N15" i="3" s="1"/>
  <c r="R14" i="3"/>
  <c r="Q14" i="3"/>
  <c r="P14" i="3"/>
  <c r="O14" i="3"/>
  <c r="L14" i="3"/>
  <c r="N14" i="3" s="1"/>
  <c r="I14" i="3"/>
  <c r="K14" i="3" s="1"/>
  <c r="H14" i="3"/>
  <c r="J14" i="3" s="1"/>
  <c r="G14" i="3"/>
  <c r="R13" i="3"/>
  <c r="Q13" i="3"/>
  <c r="P13" i="3"/>
  <c r="O13" i="3"/>
  <c r="L13" i="3"/>
  <c r="N13" i="3" s="1"/>
  <c r="R12" i="3"/>
  <c r="Q12" i="3"/>
  <c r="P12" i="3"/>
  <c r="O12" i="3"/>
  <c r="L11" i="3"/>
  <c r="N11" i="3" s="1"/>
  <c r="R10" i="3"/>
  <c r="Q10" i="3"/>
  <c r="P10" i="3"/>
  <c r="O10" i="3"/>
  <c r="L10" i="3"/>
  <c r="N10" i="3" s="1"/>
  <c r="S183" i="2"/>
  <c r="S184" i="2" s="1"/>
  <c r="S186" i="2" s="1"/>
  <c r="S188" i="2" s="1"/>
  <c r="J183" i="2"/>
  <c r="B183" i="2"/>
  <c r="S174" i="2"/>
  <c r="S175" i="2" s="1"/>
  <c r="S177" i="2" s="1"/>
  <c r="S179" i="2" s="1"/>
  <c r="J174" i="2"/>
  <c r="B174" i="2"/>
  <c r="S163" i="2"/>
  <c r="S164" i="2" s="1"/>
  <c r="S166" i="2" s="1"/>
  <c r="S168" i="2" s="1"/>
  <c r="J163" i="2"/>
  <c r="B163" i="2"/>
  <c r="S154" i="2"/>
  <c r="J154" i="2"/>
  <c r="B154" i="2"/>
  <c r="S153" i="2"/>
  <c r="J153" i="2"/>
  <c r="I153" i="2"/>
  <c r="H153" i="2"/>
  <c r="G153" i="2"/>
  <c r="B153" i="2"/>
  <c r="S144" i="2"/>
  <c r="J144" i="2"/>
  <c r="B144" i="2"/>
  <c r="S135" i="2"/>
  <c r="S136" i="2" s="1"/>
  <c r="S138" i="2" s="1"/>
  <c r="S140" i="2" s="1"/>
  <c r="J135" i="2"/>
  <c r="B135" i="2"/>
  <c r="S126" i="2"/>
  <c r="J126" i="2"/>
  <c r="I126" i="2"/>
  <c r="H126" i="2"/>
  <c r="G126" i="2"/>
  <c r="B126" i="2"/>
  <c r="S125" i="2"/>
  <c r="S127" i="2" s="1"/>
  <c r="S129" i="2" s="1"/>
  <c r="S131" i="2" s="1"/>
  <c r="J125" i="2"/>
  <c r="B125" i="2"/>
  <c r="S116" i="2"/>
  <c r="J116" i="2"/>
  <c r="B116" i="2"/>
  <c r="S107" i="2"/>
  <c r="J107" i="2"/>
  <c r="B107" i="2"/>
  <c r="S106" i="2"/>
  <c r="J106" i="2"/>
  <c r="I106" i="2"/>
  <c r="I107" i="2" s="1"/>
  <c r="H106" i="2"/>
  <c r="H107" i="2" s="1"/>
  <c r="G106" i="2"/>
  <c r="G107" i="2" s="1"/>
  <c r="B106" i="2"/>
  <c r="S105" i="2"/>
  <c r="J105" i="2"/>
  <c r="B105" i="2"/>
  <c r="S96" i="2"/>
  <c r="S97" i="2" s="1"/>
  <c r="S99" i="2" s="1"/>
  <c r="S101" i="2" s="1"/>
  <c r="J96" i="2"/>
  <c r="B96" i="2"/>
  <c r="S87" i="2"/>
  <c r="S88" i="2" s="1"/>
  <c r="S90" i="2" s="1"/>
  <c r="S92" i="2" s="1"/>
  <c r="J87" i="2"/>
  <c r="B87" i="2"/>
  <c r="S78" i="2"/>
  <c r="J78" i="2"/>
  <c r="B78" i="2"/>
  <c r="S77" i="2"/>
  <c r="J77" i="2"/>
  <c r="B77" i="2"/>
  <c r="S76" i="2"/>
  <c r="J76" i="2"/>
  <c r="B76" i="2"/>
  <c r="S75" i="2"/>
  <c r="J75" i="2"/>
  <c r="I75" i="2"/>
  <c r="I76" i="2" s="1"/>
  <c r="I77" i="2" s="1"/>
  <c r="I78" i="2" s="1"/>
  <c r="H75" i="2"/>
  <c r="H76" i="2" s="1"/>
  <c r="H77" i="2" s="1"/>
  <c r="H78" i="2" s="1"/>
  <c r="G75" i="2"/>
  <c r="G76" i="2" s="1"/>
  <c r="G77" i="2" s="1"/>
  <c r="G78" i="2" s="1"/>
  <c r="B75" i="2"/>
  <c r="S74" i="2"/>
  <c r="J74" i="2"/>
  <c r="B74" i="2"/>
  <c r="S65" i="2"/>
  <c r="J65" i="2"/>
  <c r="B65" i="2"/>
  <c r="S64" i="2"/>
  <c r="J64" i="2"/>
  <c r="B64" i="2"/>
  <c r="S63" i="2"/>
  <c r="J63" i="2"/>
  <c r="B63" i="2"/>
  <c r="S62" i="2"/>
  <c r="J62" i="2"/>
  <c r="B62" i="2"/>
  <c r="S61" i="2"/>
  <c r="J61" i="2"/>
  <c r="B61" i="2"/>
  <c r="S60" i="2"/>
  <c r="J60" i="2"/>
  <c r="I60" i="2"/>
  <c r="I61" i="2" s="1"/>
  <c r="I62" i="2" s="1"/>
  <c r="I63" i="2" s="1"/>
  <c r="I64" i="2" s="1"/>
  <c r="I65" i="2" s="1"/>
  <c r="H60" i="2"/>
  <c r="H61" i="2" s="1"/>
  <c r="H62" i="2" s="1"/>
  <c r="H63" i="2" s="1"/>
  <c r="H64" i="2" s="1"/>
  <c r="H65" i="2" s="1"/>
  <c r="G60" i="2"/>
  <c r="G61" i="2" s="1"/>
  <c r="G62" i="2" s="1"/>
  <c r="G63" i="2" s="1"/>
  <c r="G64" i="2" s="1"/>
  <c r="G65" i="2" s="1"/>
  <c r="B60" i="2"/>
  <c r="S59" i="2"/>
  <c r="J59" i="2"/>
  <c r="B59" i="2"/>
  <c r="S55" i="2"/>
  <c r="S51" i="2"/>
  <c r="J50" i="2"/>
  <c r="B50" i="2"/>
  <c r="C50" i="2" s="1"/>
  <c r="D50" i="2" s="1"/>
  <c r="E50" i="2" s="1"/>
  <c r="J49" i="2"/>
  <c r="I49" i="2"/>
  <c r="I50" i="2" s="1"/>
  <c r="H49" i="2"/>
  <c r="H50" i="2" s="1"/>
  <c r="G49" i="2"/>
  <c r="G50" i="2" s="1"/>
  <c r="B49" i="2"/>
  <c r="C49" i="2" s="1"/>
  <c r="D49" i="2" s="1"/>
  <c r="E49" i="2" s="1"/>
  <c r="J48" i="2"/>
  <c r="B48" i="2"/>
  <c r="C48" i="2" s="1"/>
  <c r="D48" i="2" s="1"/>
  <c r="E48" i="2" s="1"/>
  <c r="S39" i="2"/>
  <c r="S40" i="2" s="1"/>
  <c r="S42" i="2" s="1"/>
  <c r="S44" i="2" s="1"/>
  <c r="J39" i="2"/>
  <c r="B39" i="2"/>
  <c r="S33" i="2"/>
  <c r="S35" i="2" s="1"/>
  <c r="S30" i="2"/>
  <c r="J30" i="2"/>
  <c r="B30" i="2"/>
  <c r="S29" i="2"/>
  <c r="J29" i="2"/>
  <c r="B29" i="2"/>
  <c r="S28" i="2"/>
  <c r="J28" i="2"/>
  <c r="B28" i="2"/>
  <c r="S27" i="2"/>
  <c r="J27" i="2"/>
  <c r="B27" i="2"/>
  <c r="D27" i="2" s="1"/>
  <c r="E27" i="2" s="1"/>
  <c r="S26" i="2"/>
  <c r="J26" i="2"/>
  <c r="B26" i="2"/>
  <c r="S25" i="2"/>
  <c r="J25" i="2"/>
  <c r="B25" i="2"/>
  <c r="S24" i="2"/>
  <c r="J24" i="2"/>
  <c r="B24" i="2"/>
  <c r="S23" i="2"/>
  <c r="J23" i="2"/>
  <c r="B23" i="2"/>
  <c r="S22" i="2"/>
  <c r="J22" i="2"/>
  <c r="B22" i="2"/>
  <c r="S21" i="2"/>
  <c r="J21" i="2"/>
  <c r="B21" i="2"/>
  <c r="S20" i="2"/>
  <c r="J20" i="2"/>
  <c r="B20" i="2"/>
  <c r="S19" i="2"/>
  <c r="J19" i="2"/>
  <c r="B19" i="2"/>
  <c r="S18" i="2"/>
  <c r="J18" i="2"/>
  <c r="B18" i="2"/>
  <c r="S17" i="2"/>
  <c r="J17" i="2"/>
  <c r="B17" i="2"/>
  <c r="S16" i="2"/>
  <c r="J16" i="2"/>
  <c r="B16" i="2"/>
  <c r="S15" i="2"/>
  <c r="J15" i="2"/>
  <c r="B15" i="2"/>
  <c r="S14" i="2"/>
  <c r="J14" i="2"/>
  <c r="I14" i="2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B14" i="2"/>
  <c r="S13" i="2"/>
  <c r="J13" i="2"/>
  <c r="B13" i="2"/>
  <c r="C74" i="2" l="1"/>
  <c r="D74" i="2" s="1"/>
  <c r="E74" i="2" s="1"/>
  <c r="C59" i="2"/>
  <c r="D59" i="2" s="1"/>
  <c r="E59" i="2" s="1"/>
  <c r="G100" i="5"/>
  <c r="H100" i="5" s="1"/>
  <c r="G75" i="5"/>
  <c r="H75" i="5" s="1"/>
  <c r="G79" i="5"/>
  <c r="H79" i="5" s="1"/>
  <c r="G228" i="5"/>
  <c r="H228" i="5" s="1"/>
  <c r="G297" i="5"/>
  <c r="H297" i="5" s="1"/>
  <c r="G332" i="5"/>
  <c r="H332" i="5" s="1"/>
  <c r="G421" i="5"/>
  <c r="H421" i="5" s="1"/>
  <c r="G542" i="5"/>
  <c r="H542" i="5" s="1"/>
  <c r="G92" i="5"/>
  <c r="H92" i="5" s="1"/>
  <c r="G26" i="5"/>
  <c r="H26" i="5" s="1"/>
  <c r="G356" i="5"/>
  <c r="H356" i="5" s="1"/>
  <c r="G248" i="5"/>
  <c r="H248" i="5" s="1"/>
  <c r="G22" i="5"/>
  <c r="H22" i="5" s="1"/>
  <c r="G311" i="5"/>
  <c r="H311" i="5" s="1"/>
  <c r="G439" i="5"/>
  <c r="H439" i="5" s="1"/>
  <c r="G39" i="5"/>
  <c r="H39" i="5" s="1"/>
  <c r="G189" i="5"/>
  <c r="H189" i="5" s="1"/>
  <c r="G419" i="5"/>
  <c r="H419" i="5" s="1"/>
  <c r="G377" i="5"/>
  <c r="H377" i="5" s="1"/>
  <c r="G455" i="5"/>
  <c r="H455" i="5" s="1"/>
  <c r="D22" i="2"/>
  <c r="C22" i="2" s="1"/>
  <c r="C39" i="2"/>
  <c r="D39" i="2" s="1"/>
  <c r="E39" i="2" s="1"/>
  <c r="D15" i="2"/>
  <c r="C15" i="2" s="1"/>
  <c r="D19" i="2"/>
  <c r="C19" i="2" s="1"/>
  <c r="D144" i="2"/>
  <c r="C144" i="2" s="1"/>
  <c r="D116" i="2"/>
  <c r="C116" i="2" s="1"/>
  <c r="D107" i="2"/>
  <c r="E107" i="2" s="1"/>
  <c r="S117" i="2"/>
  <c r="S119" i="2" s="1"/>
  <c r="S121" i="2" s="1"/>
  <c r="C174" i="2"/>
  <c r="D174" i="2" s="1"/>
  <c r="E174" i="2" s="1"/>
  <c r="D14" i="2"/>
  <c r="E14" i="2" s="1"/>
  <c r="C76" i="2"/>
  <c r="D76" i="2" s="1"/>
  <c r="E76" i="2" s="1"/>
  <c r="D154" i="2"/>
  <c r="C154" i="2" s="1"/>
  <c r="D163" i="2"/>
  <c r="C163" i="2" s="1"/>
  <c r="C64" i="2"/>
  <c r="D64" i="2" s="1"/>
  <c r="E64" i="2" s="1"/>
  <c r="D26" i="2"/>
  <c r="E26" i="2" s="1"/>
  <c r="D106" i="2"/>
  <c r="C106" i="2" s="1"/>
  <c r="D18" i="2"/>
  <c r="E18" i="2" s="1"/>
  <c r="D23" i="2"/>
  <c r="C23" i="2" s="1"/>
  <c r="D25" i="2"/>
  <c r="C25" i="2" s="1"/>
  <c r="D30" i="2"/>
  <c r="C30" i="2" s="1"/>
  <c r="C60" i="2"/>
  <c r="D60" i="2" s="1"/>
  <c r="E60" i="2" s="1"/>
  <c r="D21" i="2"/>
  <c r="C21" i="2" s="1"/>
  <c r="D24" i="2"/>
  <c r="E24" i="2" s="1"/>
  <c r="C62" i="2"/>
  <c r="D62" i="2" s="1"/>
  <c r="E62" i="2" s="1"/>
  <c r="C63" i="2"/>
  <c r="D63" i="2" s="1"/>
  <c r="E63" i="2" s="1"/>
  <c r="C78" i="2"/>
  <c r="D78" i="2" s="1"/>
  <c r="E78" i="2" s="1"/>
  <c r="D13" i="2"/>
  <c r="E13" i="2" s="1"/>
  <c r="D16" i="2"/>
  <c r="E16" i="2" s="1"/>
  <c r="D17" i="2"/>
  <c r="C27" i="2"/>
  <c r="C75" i="2"/>
  <c r="D75" i="2" s="1"/>
  <c r="E75" i="2" s="1"/>
  <c r="C77" i="2"/>
  <c r="D77" i="2" s="1"/>
  <c r="E77" i="2" s="1"/>
  <c r="C96" i="2"/>
  <c r="D96" i="2" s="1"/>
  <c r="E96" i="2" s="1"/>
  <c r="D126" i="2"/>
  <c r="C126" i="2" s="1"/>
  <c r="S145" i="2"/>
  <c r="S147" i="2" s="1"/>
  <c r="S149" i="2" s="1"/>
  <c r="C183" i="2"/>
  <c r="D183" i="2" s="1"/>
  <c r="E183" i="2" s="1"/>
  <c r="D29" i="2"/>
  <c r="S79" i="2"/>
  <c r="S81" i="2" s="1"/>
  <c r="S83" i="2" s="1"/>
  <c r="S155" i="2"/>
  <c r="S157" i="2" s="1"/>
  <c r="S159" i="2" s="1"/>
  <c r="D28" i="2"/>
  <c r="C65" i="2"/>
  <c r="D65" i="2" s="1"/>
  <c r="E65" i="2" s="1"/>
  <c r="D20" i="2"/>
  <c r="S66" i="2"/>
  <c r="S68" i="2" s="1"/>
  <c r="S70" i="2" s="1"/>
  <c r="C61" i="2"/>
  <c r="D61" i="2" s="1"/>
  <c r="E61" i="2" s="1"/>
  <c r="S108" i="2"/>
  <c r="S110" i="2" s="1"/>
  <c r="S112" i="2" s="1"/>
  <c r="D105" i="2"/>
  <c r="D125" i="2"/>
  <c r="D153" i="2"/>
  <c r="D87" i="2"/>
  <c r="D135" i="2"/>
  <c r="E15" i="2" l="1"/>
  <c r="E19" i="2"/>
  <c r="E144" i="2"/>
  <c r="E22" i="2"/>
  <c r="C107" i="2"/>
  <c r="C14" i="2"/>
  <c r="E106" i="2"/>
  <c r="E154" i="2"/>
  <c r="E30" i="2"/>
  <c r="E126" i="2"/>
  <c r="C26" i="2"/>
  <c r="E25" i="2"/>
  <c r="E116" i="2"/>
  <c r="E23" i="2"/>
  <c r="C16" i="2"/>
  <c r="C13" i="2"/>
  <c r="E163" i="2"/>
  <c r="C24" i="2"/>
  <c r="E21" i="2"/>
  <c r="C18" i="2"/>
  <c r="C17" i="2"/>
  <c r="E17" i="2"/>
  <c r="C29" i="2"/>
  <c r="E29" i="2"/>
  <c r="C135" i="2"/>
  <c r="E135" i="2"/>
  <c r="C125" i="2"/>
  <c r="E125" i="2"/>
  <c r="E20" i="2"/>
  <c r="C20" i="2"/>
  <c r="C87" i="2"/>
  <c r="E87" i="2"/>
  <c r="E28" i="2"/>
  <c r="C28" i="2"/>
  <c r="E153" i="2"/>
  <c r="C153" i="2"/>
  <c r="E105" i="2"/>
  <c r="C105" i="2"/>
  <c r="Q176" i="3"/>
  <c r="R176" i="3"/>
  <c r="R286" i="3" l="1"/>
  <c r="Q286" i="3"/>
  <c r="R30" i="3" l="1"/>
  <c r="Q30" i="3"/>
  <c r="Q202" i="3" l="1"/>
  <c r="R202" i="3"/>
  <c r="R251" i="3" l="1"/>
  <c r="Q251" i="3"/>
  <c r="R134" i="3" l="1"/>
  <c r="Q134" i="3"/>
  <c r="R20" i="3" l="1"/>
  <c r="Q20" i="3"/>
  <c r="Q83" i="3" l="1"/>
  <c r="R83" i="3"/>
  <c r="R88" i="3" l="1"/>
  <c r="Q88" i="3"/>
  <c r="Q123" i="3" l="1"/>
  <c r="R123" i="3"/>
  <c r="R148" i="3"/>
  <c r="Q148" i="3"/>
  <c r="Q172" i="3" l="1"/>
  <c r="R172" i="3"/>
  <c r="R221" i="3" l="1"/>
  <c r="Q221" i="3"/>
  <c r="R98" i="3"/>
  <c r="Q98" i="3"/>
  <c r="R224" i="3" l="1"/>
  <c r="Q224" i="3"/>
  <c r="Q47" i="3"/>
  <c r="R47" i="3"/>
  <c r="R201" i="3" l="1"/>
  <c r="Q103" i="3"/>
  <c r="Q201" i="3"/>
  <c r="R103" i="3"/>
  <c r="H277" i="3"/>
  <c r="J277" i="3" s="1"/>
  <c r="R298" i="3"/>
  <c r="R152" i="3" l="1"/>
  <c r="Q152" i="3"/>
  <c r="Q194" i="3"/>
  <c r="R194" i="3"/>
  <c r="H232" i="3"/>
  <c r="J232" i="3" s="1"/>
  <c r="G277" i="3"/>
  <c r="I277" i="3"/>
  <c r="K277" i="3" s="1"/>
  <c r="H182" i="3"/>
  <c r="J182" i="3" s="1"/>
  <c r="G116" i="5" l="1"/>
  <c r="H116" i="5" s="1"/>
  <c r="G51" i="5"/>
  <c r="H51" i="5" s="1"/>
  <c r="G163" i="5"/>
  <c r="H163" i="5" s="1"/>
  <c r="G276" i="5"/>
  <c r="H276" i="5" s="1"/>
  <c r="G232" i="3"/>
  <c r="R233" i="3"/>
  <c r="Q233" i="3"/>
  <c r="I232" i="3"/>
  <c r="K232" i="3" s="1"/>
  <c r="I182" i="3"/>
  <c r="K182" i="3" s="1"/>
  <c r="G182" i="3"/>
  <c r="G108" i="5" l="1"/>
  <c r="H108" i="5" s="1"/>
  <c r="G153" i="5"/>
  <c r="H153" i="5" s="1"/>
  <c r="G196" i="5"/>
  <c r="H196" i="5" s="1"/>
  <c r="G233" i="5"/>
  <c r="H233" i="5" s="1"/>
  <c r="G226" i="5"/>
  <c r="H226" i="5" s="1"/>
  <c r="G265" i="5"/>
  <c r="H265" i="5" s="1"/>
  <c r="G329" i="5"/>
  <c r="H329" i="5" s="1"/>
  <c r="G295" i="5"/>
  <c r="H295" i="5" s="1"/>
  <c r="G376" i="5"/>
  <c r="H376" i="5" s="1"/>
  <c r="G573" i="5"/>
  <c r="H573" i="5" s="1"/>
  <c r="Q17" i="3"/>
  <c r="R17" i="3"/>
  <c r="Q29" i="3" l="1"/>
  <c r="R29" i="3"/>
  <c r="Q282" i="3" l="1"/>
  <c r="R282" i="3"/>
  <c r="H175" i="3"/>
  <c r="J175" i="3" s="1"/>
  <c r="Q261" i="3" l="1"/>
  <c r="R261" i="3"/>
  <c r="G175" i="3"/>
  <c r="I175" i="3"/>
  <c r="K175" i="3" s="1"/>
  <c r="G38" i="3"/>
  <c r="G101" i="5" l="1"/>
  <c r="H101" i="5" s="1"/>
  <c r="G38" i="5"/>
  <c r="H38" i="5" s="1"/>
  <c r="G375" i="5"/>
  <c r="H375" i="5" s="1"/>
  <c r="G264" i="5"/>
  <c r="H264" i="5" s="1"/>
  <c r="G328" i="5"/>
  <c r="H328" i="5" s="1"/>
  <c r="G454" i="5"/>
  <c r="H454" i="5" s="1"/>
  <c r="G498" i="5"/>
  <c r="H498" i="5" s="1"/>
  <c r="Q241" i="3"/>
  <c r="R241" i="3"/>
  <c r="H38" i="3"/>
  <c r="J38" i="3" s="1"/>
  <c r="R109" i="3"/>
  <c r="Q109" i="3"/>
  <c r="Q63" i="3" l="1"/>
  <c r="R63" i="3"/>
  <c r="I38" i="3"/>
  <c r="K38" i="3" s="1"/>
  <c r="G130" i="3"/>
  <c r="G109" i="3"/>
  <c r="G60" i="5" l="1"/>
  <c r="H60" i="5" s="1"/>
  <c r="G282" i="5"/>
  <c r="H282" i="5" s="1"/>
  <c r="G522" i="5"/>
  <c r="H522" i="5" s="1"/>
  <c r="H130" i="3"/>
  <c r="J130" i="3" s="1"/>
  <c r="R168" i="3"/>
  <c r="Q168" i="3"/>
  <c r="H109" i="3"/>
  <c r="J109" i="3" s="1"/>
  <c r="Q33" i="3"/>
  <c r="G220" i="3" l="1"/>
  <c r="R276" i="3"/>
  <c r="Q276" i="3"/>
  <c r="I130" i="3"/>
  <c r="K130" i="3" s="1"/>
  <c r="I109" i="3"/>
  <c r="K109" i="3" s="1"/>
  <c r="G33" i="3"/>
  <c r="H62" i="3"/>
  <c r="J62" i="3" s="1"/>
  <c r="G219" i="5" l="1"/>
  <c r="H219" i="5" s="1"/>
  <c r="G369" i="5"/>
  <c r="H369" i="5" s="1"/>
  <c r="G261" i="5"/>
  <c r="H261" i="5" s="1"/>
  <c r="G291" i="5"/>
  <c r="H291" i="5" s="1"/>
  <c r="G326" i="5"/>
  <c r="H326" i="5" s="1"/>
  <c r="Q189" i="3"/>
  <c r="R189" i="3"/>
  <c r="H220" i="3"/>
  <c r="J220" i="3" s="1"/>
  <c r="H33" i="3"/>
  <c r="J33" i="3" s="1"/>
  <c r="G62" i="3"/>
  <c r="I62" i="3"/>
  <c r="K62" i="3" s="1"/>
  <c r="R133" i="3"/>
  <c r="G240" i="3"/>
  <c r="G133" i="3"/>
  <c r="Q133" i="3"/>
  <c r="G24" i="5" l="1"/>
  <c r="H24" i="5" s="1"/>
  <c r="G131" i="5"/>
  <c r="H131" i="5" s="1"/>
  <c r="G176" i="5"/>
  <c r="H176" i="5" s="1"/>
  <c r="G400" i="5"/>
  <c r="H400" i="5" s="1"/>
  <c r="G486" i="5"/>
  <c r="H486" i="5" s="1"/>
  <c r="G525" i="5"/>
  <c r="H525" i="5" s="1"/>
  <c r="Q190" i="3"/>
  <c r="R190" i="3"/>
  <c r="Q240" i="3"/>
  <c r="R240" i="3"/>
  <c r="H240" i="3"/>
  <c r="J240" i="3" s="1"/>
  <c r="H133" i="3"/>
  <c r="J133" i="3" s="1"/>
  <c r="I33" i="3"/>
  <c r="K33" i="3" s="1"/>
  <c r="G480" i="5" s="1"/>
  <c r="H480" i="5" s="1"/>
  <c r="I220" i="3"/>
  <c r="K220" i="3" s="1"/>
  <c r="G24" i="3"/>
  <c r="H143" i="3"/>
  <c r="J143" i="3" s="1"/>
  <c r="H188" i="3"/>
  <c r="J188" i="3" s="1"/>
  <c r="R143" i="3"/>
  <c r="Q143" i="3"/>
  <c r="H235" i="3"/>
  <c r="J235" i="3" s="1"/>
  <c r="G199" i="5" l="1"/>
  <c r="H199" i="5" s="1"/>
  <c r="G300" i="5"/>
  <c r="H300" i="5" s="1"/>
  <c r="G385" i="5"/>
  <c r="H385" i="5" s="1"/>
  <c r="G270" i="5"/>
  <c r="H270" i="5" s="1"/>
  <c r="G462" i="5"/>
  <c r="H462" i="5" s="1"/>
  <c r="G506" i="5"/>
  <c r="H506" i="5" s="1"/>
  <c r="G547" i="5"/>
  <c r="H547" i="5" s="1"/>
  <c r="G581" i="5"/>
  <c r="H581" i="5" s="1"/>
  <c r="Q214" i="3"/>
  <c r="R214" i="3"/>
  <c r="Q62" i="3"/>
  <c r="R62" i="3"/>
  <c r="I133" i="3"/>
  <c r="K133" i="3" s="1"/>
  <c r="I240" i="3"/>
  <c r="K240" i="3" s="1"/>
  <c r="G235" i="3"/>
  <c r="I235" i="3"/>
  <c r="K235" i="3" s="1"/>
  <c r="G188" i="3"/>
  <c r="I188" i="3"/>
  <c r="K188" i="3" s="1"/>
  <c r="I143" i="3"/>
  <c r="K143" i="3" s="1"/>
  <c r="G143" i="3"/>
  <c r="H24" i="3"/>
  <c r="J24" i="3" s="1"/>
  <c r="H238" i="3"/>
  <c r="J238" i="3" s="1"/>
  <c r="G97" i="3"/>
  <c r="G16" i="3"/>
  <c r="G31" i="3"/>
  <c r="G28" i="3"/>
  <c r="G36" i="3"/>
  <c r="G67" i="3"/>
  <c r="G70" i="3"/>
  <c r="G87" i="3"/>
  <c r="G122" i="3"/>
  <c r="G46" i="3"/>
  <c r="G228" i="3"/>
  <c r="G229" i="3"/>
  <c r="G231" i="3"/>
  <c r="G281" i="3"/>
  <c r="G284" i="3"/>
  <c r="G234" i="5" l="1"/>
  <c r="H234" i="5" s="1"/>
  <c r="G463" i="5"/>
  <c r="H463" i="5" s="1"/>
  <c r="G222" i="5"/>
  <c r="H222" i="5" s="1"/>
  <c r="G262" i="5"/>
  <c r="H262" i="5" s="1"/>
  <c r="G47" i="5"/>
  <c r="H47" i="5" s="1"/>
  <c r="G111" i="5"/>
  <c r="H111" i="5" s="1"/>
  <c r="G83" i="5"/>
  <c r="H83" i="5" s="1"/>
  <c r="G36" i="5"/>
  <c r="H36" i="5" s="1"/>
  <c r="G74" i="5"/>
  <c r="H74" i="5" s="1"/>
  <c r="G141" i="5"/>
  <c r="H141" i="5" s="1"/>
  <c r="G220" i="5"/>
  <c r="H220" i="5" s="1"/>
  <c r="G292" i="5"/>
  <c r="H292" i="5" s="1"/>
  <c r="G370" i="5"/>
  <c r="H370" i="5" s="1"/>
  <c r="Q188" i="3"/>
  <c r="Q299" i="3"/>
  <c r="R299" i="3"/>
  <c r="R188" i="3"/>
  <c r="H284" i="3"/>
  <c r="J284" i="3" s="1"/>
  <c r="H228" i="3"/>
  <c r="J228" i="3" s="1"/>
  <c r="H31" i="3"/>
  <c r="J31" i="3" s="1"/>
  <c r="H281" i="3"/>
  <c r="J281" i="3" s="1"/>
  <c r="H46" i="3"/>
  <c r="J46" i="3" s="1"/>
  <c r="H67" i="3"/>
  <c r="J67" i="3" s="1"/>
  <c r="H16" i="3"/>
  <c r="J16" i="3" s="1"/>
  <c r="H231" i="3"/>
  <c r="J231" i="3" s="1"/>
  <c r="H97" i="3"/>
  <c r="J97" i="3" s="1"/>
  <c r="H70" i="3"/>
  <c r="J70" i="3" s="1"/>
  <c r="H122" i="3"/>
  <c r="J122" i="3" s="1"/>
  <c r="H36" i="3"/>
  <c r="J36" i="3" s="1"/>
  <c r="H229" i="3"/>
  <c r="J229" i="3" s="1"/>
  <c r="H87" i="3"/>
  <c r="J87" i="3" s="1"/>
  <c r="H28" i="3"/>
  <c r="J28" i="3" s="1"/>
  <c r="I24" i="3"/>
  <c r="K24" i="3" s="1"/>
  <c r="G238" i="3"/>
  <c r="I238" i="3"/>
  <c r="K238" i="3" s="1"/>
  <c r="G17" i="5" l="1"/>
  <c r="H17" i="5" s="1"/>
  <c r="G57" i="5"/>
  <c r="H57" i="5" s="1"/>
  <c r="G124" i="5"/>
  <c r="H124" i="5" s="1"/>
  <c r="G169" i="5"/>
  <c r="H169" i="5" s="1"/>
  <c r="G211" i="5"/>
  <c r="H211" i="5" s="1"/>
  <c r="G346" i="5"/>
  <c r="H346" i="5" s="1"/>
  <c r="G280" i="5"/>
  <c r="H280" i="5" s="1"/>
  <c r="G239" i="5"/>
  <c r="H239" i="5" s="1"/>
  <c r="G398" i="5"/>
  <c r="H398" i="5" s="1"/>
  <c r="G433" i="5"/>
  <c r="H433" i="5" s="1"/>
  <c r="G519" i="5"/>
  <c r="H519" i="5" s="1"/>
  <c r="G477" i="5"/>
  <c r="H477" i="5" s="1"/>
  <c r="G558" i="5"/>
  <c r="H558" i="5" s="1"/>
  <c r="G155" i="5"/>
  <c r="H155" i="5" s="1"/>
  <c r="G548" i="5"/>
  <c r="H548" i="5" s="1"/>
  <c r="G582" i="5"/>
  <c r="H582" i="5" s="1"/>
  <c r="Q235" i="3"/>
  <c r="R235" i="3"/>
  <c r="I87" i="3"/>
  <c r="K87" i="3" s="1"/>
  <c r="I36" i="3"/>
  <c r="K36" i="3" s="1"/>
  <c r="G479" i="5" s="1"/>
  <c r="H479" i="5" s="1"/>
  <c r="I70" i="3"/>
  <c r="K70" i="3" s="1"/>
  <c r="I231" i="3"/>
  <c r="K231" i="3" s="1"/>
  <c r="I67" i="3"/>
  <c r="K67" i="3" s="1"/>
  <c r="I281" i="3"/>
  <c r="K281" i="3" s="1"/>
  <c r="I228" i="3"/>
  <c r="K228" i="3" s="1"/>
  <c r="I28" i="3"/>
  <c r="K28" i="3" s="1"/>
  <c r="I229" i="3"/>
  <c r="K229" i="3" s="1"/>
  <c r="I122" i="3"/>
  <c r="K122" i="3" s="1"/>
  <c r="I97" i="3"/>
  <c r="K97" i="3" s="1"/>
  <c r="I16" i="3"/>
  <c r="K16" i="3" s="1"/>
  <c r="G121" i="5" s="1"/>
  <c r="H121" i="5" s="1"/>
  <c r="I46" i="3"/>
  <c r="K46" i="3" s="1"/>
  <c r="I31" i="3"/>
  <c r="K31" i="3" s="1"/>
  <c r="I284" i="3"/>
  <c r="K284" i="3" s="1"/>
  <c r="R97" i="3"/>
  <c r="Q97" i="3"/>
  <c r="G21" i="5" l="1"/>
  <c r="H21" i="5" s="1"/>
  <c r="G129" i="5"/>
  <c r="H129" i="5" s="1"/>
  <c r="G61" i="5"/>
  <c r="H61" i="5" s="1"/>
  <c r="G213" i="5"/>
  <c r="H213" i="5" s="1"/>
  <c r="G174" i="5"/>
  <c r="H174" i="5" s="1"/>
  <c r="G28" i="5"/>
  <c r="H28" i="5" s="1"/>
  <c r="G64" i="5"/>
  <c r="H64" i="5" s="1"/>
  <c r="G93" i="5"/>
  <c r="H93" i="5" s="1"/>
  <c r="G527" i="5"/>
  <c r="H527" i="5" s="1"/>
  <c r="G488" i="5"/>
  <c r="H488" i="5" s="1"/>
  <c r="G564" i="5"/>
  <c r="H564" i="5" s="1"/>
  <c r="G58" i="5"/>
  <c r="H58" i="5" s="1"/>
  <c r="G20" i="5"/>
  <c r="H20" i="5" s="1"/>
  <c r="G97" i="5"/>
  <c r="H97" i="5" s="1"/>
  <c r="G71" i="5"/>
  <c r="H71" i="5" s="1"/>
  <c r="G324" i="5"/>
  <c r="H324" i="5" s="1"/>
  <c r="G290" i="5"/>
  <c r="H290" i="5" s="1"/>
  <c r="G367" i="5"/>
  <c r="H367" i="5" s="1"/>
  <c r="G447" i="5"/>
  <c r="H447" i="5" s="1"/>
  <c r="G569" i="5"/>
  <c r="H569" i="5" s="1"/>
  <c r="G54" i="5"/>
  <c r="H54" i="5" s="1"/>
  <c r="G165" i="5"/>
  <c r="H165" i="5" s="1"/>
  <c r="G238" i="5"/>
  <c r="H238" i="5" s="1"/>
  <c r="G207" i="5"/>
  <c r="H207" i="5" s="1"/>
  <c r="G277" i="5"/>
  <c r="H277" i="5" s="1"/>
  <c r="G23" i="5"/>
  <c r="H23" i="5" s="1"/>
  <c r="G130" i="5"/>
  <c r="H130" i="5" s="1"/>
  <c r="G175" i="5"/>
  <c r="H175" i="5" s="1"/>
  <c r="G245" i="5"/>
  <c r="H245" i="5" s="1"/>
  <c r="G19" i="5"/>
  <c r="H19" i="5" s="1"/>
  <c r="G88" i="5"/>
  <c r="H88" i="5" s="1"/>
  <c r="G152" i="5"/>
  <c r="H152" i="5" s="1"/>
  <c r="G195" i="5"/>
  <c r="H195" i="5" s="1"/>
  <c r="G579" i="5"/>
  <c r="H579" i="5" s="1"/>
  <c r="G52" i="5"/>
  <c r="H52" i="5" s="1"/>
  <c r="G164" i="5"/>
  <c r="H164" i="5" s="1"/>
  <c r="G205" i="5"/>
  <c r="H205" i="5" s="1"/>
  <c r="G135" i="5"/>
  <c r="H135" i="5" s="1"/>
  <c r="G32" i="5"/>
  <c r="H32" i="5" s="1"/>
  <c r="G69" i="5"/>
  <c r="H69" i="5" s="1"/>
  <c r="G96" i="5"/>
  <c r="H96" i="5" s="1"/>
  <c r="G109" i="5"/>
  <c r="H109" i="5" s="1"/>
  <c r="G197" i="5"/>
  <c r="H197" i="5" s="1"/>
  <c r="G336" i="5"/>
  <c r="H336" i="5" s="1"/>
  <c r="G384" i="5"/>
  <c r="H384" i="5" s="1"/>
  <c r="G505" i="5"/>
  <c r="H505" i="5" s="1"/>
  <c r="G246" i="5"/>
  <c r="H246" i="5" s="1"/>
  <c r="G353" i="5"/>
  <c r="H353" i="5" s="1"/>
  <c r="G440" i="5"/>
  <c r="H440" i="5" s="1"/>
  <c r="Q16" i="3"/>
  <c r="R16" i="3"/>
  <c r="G205" i="3"/>
  <c r="R31" i="3" l="1"/>
  <c r="Q31" i="3"/>
  <c r="H205" i="3"/>
  <c r="J205" i="3" s="1"/>
  <c r="G249" i="3"/>
  <c r="G200" i="3"/>
  <c r="G250" i="3"/>
  <c r="G213" i="3"/>
  <c r="G219" i="3"/>
  <c r="Q219" i="3"/>
  <c r="H250" i="3" l="1"/>
  <c r="J250" i="3" s="1"/>
  <c r="H249" i="3"/>
  <c r="J249" i="3" s="1"/>
  <c r="H219" i="3"/>
  <c r="J219" i="3" s="1"/>
  <c r="H213" i="3"/>
  <c r="J213" i="3" s="1"/>
  <c r="H200" i="3"/>
  <c r="J200" i="3" s="1"/>
  <c r="Q28" i="3"/>
  <c r="R28" i="3"/>
  <c r="I205" i="3"/>
  <c r="K205" i="3" s="1"/>
  <c r="G22" i="3"/>
  <c r="Q249" i="3"/>
  <c r="H298" i="3"/>
  <c r="J298" i="3" s="1"/>
  <c r="H129" i="3"/>
  <c r="J129" i="3" s="1"/>
  <c r="Q298" i="3"/>
  <c r="G81" i="5" l="1"/>
  <c r="H81" i="5" s="1"/>
  <c r="G148" i="5"/>
  <c r="H148" i="5" s="1"/>
  <c r="G43" i="5"/>
  <c r="H43" i="5" s="1"/>
  <c r="G194" i="5"/>
  <c r="H194" i="5" s="1"/>
  <c r="G268" i="5"/>
  <c r="H268" i="5" s="1"/>
  <c r="G423" i="5"/>
  <c r="H423" i="5" s="1"/>
  <c r="G298" i="5"/>
  <c r="H298" i="5" s="1"/>
  <c r="G381" i="5"/>
  <c r="H381" i="5" s="1"/>
  <c r="G232" i="5"/>
  <c r="H232" i="5" s="1"/>
  <c r="G334" i="5"/>
  <c r="H334" i="5" s="1"/>
  <c r="G578" i="5"/>
  <c r="H578" i="5" s="1"/>
  <c r="G459" i="5"/>
  <c r="H459" i="5" s="1"/>
  <c r="G503" i="5"/>
  <c r="H503" i="5" s="1"/>
  <c r="G545" i="5"/>
  <c r="H545" i="5" s="1"/>
  <c r="Q213" i="3"/>
  <c r="H22" i="3"/>
  <c r="J22" i="3" s="1"/>
  <c r="I250" i="3"/>
  <c r="K250" i="3" s="1"/>
  <c r="I219" i="3"/>
  <c r="K219" i="3" s="1"/>
  <c r="I200" i="3"/>
  <c r="K200" i="3" s="1"/>
  <c r="I213" i="3"/>
  <c r="K213" i="3" s="1"/>
  <c r="I249" i="3"/>
  <c r="K249" i="3" s="1"/>
  <c r="G129" i="3"/>
  <c r="I129" i="3"/>
  <c r="K129" i="3" s="1"/>
  <c r="G298" i="3"/>
  <c r="I298" i="3"/>
  <c r="K298" i="3" s="1"/>
  <c r="R36" i="3"/>
  <c r="Q36" i="3"/>
  <c r="Q200" i="3"/>
  <c r="Q129" i="3"/>
  <c r="R129" i="3"/>
  <c r="H223" i="3"/>
  <c r="J223" i="3" s="1"/>
  <c r="G56" i="5" l="1"/>
  <c r="H56" i="5" s="1"/>
  <c r="G118" i="5"/>
  <c r="H118" i="5" s="1"/>
  <c r="G209" i="5"/>
  <c r="H209" i="5" s="1"/>
  <c r="G305" i="5"/>
  <c r="H305" i="5" s="1"/>
  <c r="G344" i="5"/>
  <c r="H344" i="5" s="1"/>
  <c r="G394" i="5"/>
  <c r="H394" i="5" s="1"/>
  <c r="G474" i="5"/>
  <c r="H474" i="5" s="1"/>
  <c r="G431" i="5"/>
  <c r="H431" i="5" s="1"/>
  <c r="G41" i="5"/>
  <c r="H41" i="5" s="1"/>
  <c r="G105" i="5"/>
  <c r="H105" i="5" s="1"/>
  <c r="G42" i="5"/>
  <c r="H42" i="5" s="1"/>
  <c r="G80" i="5"/>
  <c r="H80" i="5" s="1"/>
  <c r="G147" i="5"/>
  <c r="H147" i="5" s="1"/>
  <c r="G193" i="5"/>
  <c r="H193" i="5" s="1"/>
  <c r="G82" i="5"/>
  <c r="H82" i="5" s="1"/>
  <c r="G45" i="5"/>
  <c r="H45" i="5" s="1"/>
  <c r="G110" i="5"/>
  <c r="H110" i="5" s="1"/>
  <c r="G198" i="5"/>
  <c r="H198" i="5" s="1"/>
  <c r="G154" i="5"/>
  <c r="H154" i="5" s="1"/>
  <c r="G201" i="5"/>
  <c r="H201" i="5" s="1"/>
  <c r="G466" i="5"/>
  <c r="H466" i="5" s="1"/>
  <c r="G550" i="5"/>
  <c r="H550" i="5" s="1"/>
  <c r="G584" i="5"/>
  <c r="H584" i="5" s="1"/>
  <c r="G509" i="5"/>
  <c r="H509" i="5" s="1"/>
  <c r="G84" i="5"/>
  <c r="H84" i="5" s="1"/>
  <c r="G112" i="5"/>
  <c r="H112" i="5" s="1"/>
  <c r="G158" i="5"/>
  <c r="H158" i="5" s="1"/>
  <c r="G202" i="5"/>
  <c r="H202" i="5" s="1"/>
  <c r="Q250" i="3"/>
  <c r="I22" i="3"/>
  <c r="K22" i="3" s="1"/>
  <c r="Q67" i="3"/>
  <c r="R67" i="3"/>
  <c r="I223" i="3"/>
  <c r="K223" i="3" s="1"/>
  <c r="G223" i="3"/>
  <c r="Q70" i="3" l="1"/>
  <c r="R70" i="3"/>
  <c r="R87" i="3" l="1"/>
  <c r="Q87" i="3"/>
  <c r="H115" i="3"/>
  <c r="J115" i="3" s="1"/>
  <c r="R122" i="3" l="1"/>
  <c r="Q122" i="3"/>
  <c r="I115" i="3"/>
  <c r="K115" i="3" s="1"/>
  <c r="G115" i="3"/>
  <c r="Q46" i="3" l="1"/>
  <c r="R46" i="3"/>
  <c r="H204" i="3"/>
  <c r="J204" i="3" s="1"/>
  <c r="Q288" i="3"/>
  <c r="Q163" i="3"/>
  <c r="H120" i="3"/>
  <c r="J120" i="3" s="1"/>
  <c r="Q86" i="3"/>
  <c r="Q61" i="3"/>
  <c r="Q236" i="3" l="1"/>
  <c r="R228" i="3"/>
  <c r="Q228" i="3"/>
  <c r="H35" i="3"/>
  <c r="J35" i="3" s="1"/>
  <c r="H236" i="3"/>
  <c r="J236" i="3" s="1"/>
  <c r="H226" i="3"/>
  <c r="J226" i="3" s="1"/>
  <c r="Q120" i="3"/>
  <c r="Q293" i="3"/>
  <c r="Q211" i="3"/>
  <c r="G120" i="3"/>
  <c r="H287" i="3"/>
  <c r="J287" i="3" s="1"/>
  <c r="H288" i="3"/>
  <c r="J288" i="3" s="1"/>
  <c r="H237" i="3"/>
  <c r="J237" i="3" s="1"/>
  <c r="I120" i="3"/>
  <c r="K120" i="3" s="1"/>
  <c r="G535" i="5" s="1"/>
  <c r="H535" i="5" s="1"/>
  <c r="H163" i="3"/>
  <c r="J163" i="3" s="1"/>
  <c r="Q237" i="3" l="1"/>
  <c r="I226" i="3"/>
  <c r="K226" i="3" s="1"/>
  <c r="G151" i="5" s="1"/>
  <c r="H151" i="5" s="1"/>
  <c r="Q229" i="3"/>
  <c r="R229" i="3"/>
  <c r="G35" i="3"/>
  <c r="G226" i="3"/>
  <c r="I287" i="3"/>
  <c r="K287" i="3" s="1"/>
  <c r="I236" i="3"/>
  <c r="K236" i="3" s="1"/>
  <c r="G236" i="3"/>
  <c r="I35" i="3"/>
  <c r="K35" i="3" s="1"/>
  <c r="Q239" i="3"/>
  <c r="I237" i="3"/>
  <c r="K237" i="3" s="1"/>
  <c r="G46" i="5" s="1"/>
  <c r="H46" i="5" s="1"/>
  <c r="I288" i="3"/>
  <c r="K288" i="3" s="1"/>
  <c r="G287" i="3"/>
  <c r="G204" i="3"/>
  <c r="G237" i="3"/>
  <c r="G288" i="3"/>
  <c r="I163" i="3"/>
  <c r="K163" i="3" s="1"/>
  <c r="G163" i="3"/>
  <c r="G208" i="5" l="1"/>
  <c r="H208" i="5" s="1"/>
  <c r="G166" i="5"/>
  <c r="H166" i="5" s="1"/>
  <c r="G343" i="5"/>
  <c r="H343" i="5" s="1"/>
  <c r="G513" i="5"/>
  <c r="H513" i="5" s="1"/>
  <c r="G172" i="5"/>
  <c r="H172" i="5" s="1"/>
  <c r="G90" i="5"/>
  <c r="H90" i="5" s="1"/>
  <c r="G241" i="5"/>
  <c r="H241" i="5" s="1"/>
  <c r="G349" i="5"/>
  <c r="H349" i="5" s="1"/>
  <c r="G307" i="5"/>
  <c r="H307" i="5" s="1"/>
  <c r="G435" i="5"/>
  <c r="H435" i="5" s="1"/>
  <c r="G76" i="5"/>
  <c r="H76" i="5" s="1"/>
  <c r="G187" i="5"/>
  <c r="H187" i="5" s="1"/>
  <c r="R231" i="3"/>
  <c r="Q231" i="3"/>
  <c r="Q281" i="3" l="1"/>
  <c r="R281" i="3"/>
  <c r="H297" i="3"/>
  <c r="J297" i="3" s="1"/>
  <c r="R284" i="3" l="1"/>
  <c r="Q284" i="3"/>
  <c r="I297" i="3"/>
  <c r="K297" i="3" s="1"/>
  <c r="G297" i="3"/>
  <c r="H271" i="3" l="1"/>
  <c r="J271" i="3" s="1"/>
  <c r="H10" i="3"/>
  <c r="J10" i="3" s="1"/>
  <c r="H274" i="3"/>
  <c r="J274" i="3" s="1"/>
  <c r="H248" i="3"/>
  <c r="J248" i="3" s="1"/>
  <c r="I10" i="3" l="1"/>
  <c r="K10" i="3" s="1"/>
  <c r="G230" i="3"/>
  <c r="G13" i="3"/>
  <c r="G45" i="3"/>
  <c r="G293" i="3"/>
  <c r="G86" i="3"/>
  <c r="G274" i="3"/>
  <c r="G248" i="3"/>
  <c r="G10" i="3"/>
  <c r="G271" i="3"/>
  <c r="I271" i="3"/>
  <c r="K271" i="3" s="1"/>
  <c r="I274" i="3"/>
  <c r="K274" i="3" s="1"/>
  <c r="G304" i="5" s="1"/>
  <c r="H304" i="5" s="1"/>
  <c r="I248" i="3"/>
  <c r="K248" i="3" s="1"/>
  <c r="H292" i="3"/>
  <c r="J292" i="3" s="1"/>
  <c r="H291" i="3"/>
  <c r="J291" i="3" s="1"/>
  <c r="H290" i="3"/>
  <c r="J290" i="3" s="1"/>
  <c r="H25" i="3"/>
  <c r="J25" i="3" s="1"/>
  <c r="G55" i="5" l="1"/>
  <c r="H55" i="5" s="1"/>
  <c r="G87" i="5"/>
  <c r="H87" i="5" s="1"/>
  <c r="G117" i="5"/>
  <c r="H117" i="5" s="1"/>
  <c r="G430" i="5"/>
  <c r="H430" i="5" s="1"/>
  <c r="G587" i="5"/>
  <c r="H587" i="5" s="1"/>
  <c r="G556" i="5"/>
  <c r="H556" i="5" s="1"/>
  <c r="G473" i="5"/>
  <c r="H473" i="5" s="1"/>
  <c r="G167" i="5"/>
  <c r="H167" i="5" s="1"/>
  <c r="G345" i="5"/>
  <c r="H345" i="5" s="1"/>
  <c r="G210" i="5"/>
  <c r="H210" i="5" s="1"/>
  <c r="G432" i="5"/>
  <c r="H432" i="5" s="1"/>
  <c r="H293" i="3"/>
  <c r="J293" i="3" s="1"/>
  <c r="H13" i="3"/>
  <c r="J13" i="3" s="1"/>
  <c r="H45" i="3"/>
  <c r="J45" i="3" s="1"/>
  <c r="H230" i="3"/>
  <c r="J230" i="3" s="1"/>
  <c r="H86" i="3"/>
  <c r="J86" i="3" s="1"/>
  <c r="G290" i="3"/>
  <c r="G291" i="3"/>
  <c r="G292" i="3"/>
  <c r="I292" i="3"/>
  <c r="K292" i="3" s="1"/>
  <c r="I291" i="3"/>
  <c r="K291" i="3" s="1"/>
  <c r="I290" i="3"/>
  <c r="K290" i="3" s="1"/>
  <c r="G25" i="3"/>
  <c r="I25" i="3"/>
  <c r="K25" i="3" s="1"/>
  <c r="H112" i="3"/>
  <c r="J112" i="3" s="1"/>
  <c r="H128" i="3"/>
  <c r="J128" i="3" s="1"/>
  <c r="G427" i="5" l="1"/>
  <c r="H427" i="5" s="1"/>
  <c r="G511" i="5"/>
  <c r="H511" i="5" s="1"/>
  <c r="G469" i="5"/>
  <c r="H469" i="5" s="1"/>
  <c r="G553" i="5"/>
  <c r="H553" i="5" s="1"/>
  <c r="I230" i="3"/>
  <c r="K230" i="3" s="1"/>
  <c r="I13" i="3"/>
  <c r="K13" i="3" s="1"/>
  <c r="G518" i="5" s="1"/>
  <c r="H518" i="5" s="1"/>
  <c r="I293" i="3"/>
  <c r="K293" i="3" s="1"/>
  <c r="I86" i="3"/>
  <c r="K86" i="3" s="1"/>
  <c r="I45" i="3"/>
  <c r="K45" i="3" s="1"/>
  <c r="I112" i="3"/>
  <c r="K112" i="3" s="1"/>
  <c r="G112" i="3"/>
  <c r="I128" i="3"/>
  <c r="K128" i="3" s="1"/>
  <c r="G128" i="3"/>
  <c r="G73" i="5" l="1"/>
  <c r="H73" i="5" s="1"/>
  <c r="G140" i="5"/>
  <c r="H140" i="5" s="1"/>
  <c r="G35" i="5"/>
  <c r="H35" i="5" s="1"/>
  <c r="G99" i="5"/>
  <c r="H99" i="5" s="1"/>
  <c r="G183" i="5"/>
  <c r="H183" i="5" s="1"/>
  <c r="G218" i="5"/>
  <c r="H218" i="5" s="1"/>
  <c r="G50" i="5"/>
  <c r="H50" i="5" s="1"/>
  <c r="G86" i="5"/>
  <c r="H86" i="5" s="1"/>
  <c r="G115" i="5"/>
  <c r="H115" i="5" s="1"/>
  <c r="G162" i="5"/>
  <c r="H162" i="5" s="1"/>
  <c r="G204" i="5"/>
  <c r="H204" i="5" s="1"/>
  <c r="G274" i="5"/>
  <c r="H274" i="5" s="1"/>
  <c r="G303" i="5"/>
  <c r="H303" i="5" s="1"/>
  <c r="G237" i="5"/>
  <c r="H237" i="5" s="1"/>
  <c r="G341" i="5"/>
  <c r="H341" i="5" s="1"/>
  <c r="G392" i="5"/>
  <c r="H392" i="5" s="1"/>
  <c r="G68" i="5"/>
  <c r="H68" i="5" s="1"/>
  <c r="G31" i="5"/>
  <c r="H31" i="5" s="1"/>
  <c r="G133" i="5"/>
  <c r="H133" i="5" s="1"/>
  <c r="G179" i="5"/>
  <c r="H179" i="5" s="1"/>
  <c r="G255" i="5"/>
  <c r="H255" i="5" s="1"/>
  <c r="G319" i="5"/>
  <c r="H319" i="5" s="1"/>
  <c r="G363" i="5"/>
  <c r="H363" i="5" s="1"/>
  <c r="G288" i="5"/>
  <c r="H288" i="5" s="1"/>
  <c r="G406" i="5"/>
  <c r="H406" i="5" s="1"/>
  <c r="G44" i="5"/>
  <c r="H44" i="5" s="1"/>
  <c r="G107" i="5"/>
  <c r="H107" i="5" s="1"/>
  <c r="H239" i="3"/>
  <c r="J239" i="3" s="1"/>
  <c r="R211" i="3"/>
  <c r="I239" i="3" l="1"/>
  <c r="K239" i="3" s="1"/>
  <c r="G239" i="3"/>
  <c r="H61" i="3"/>
  <c r="J61" i="3" s="1"/>
  <c r="H211" i="3"/>
  <c r="J211" i="3" s="1"/>
  <c r="G211" i="3" l="1"/>
  <c r="G61" i="3"/>
  <c r="I61" i="3"/>
  <c r="K61" i="3" s="1"/>
  <c r="I211" i="3"/>
  <c r="K211" i="3" s="1"/>
  <c r="G544" i="5" s="1"/>
  <c r="H544" i="5" s="1"/>
  <c r="H296" i="3" l="1"/>
  <c r="J296" i="3" s="1"/>
  <c r="G296" i="3" l="1"/>
  <c r="I296" i="3"/>
  <c r="K296" i="3" s="1"/>
  <c r="Q245" i="3" l="1"/>
  <c r="R245" i="3"/>
  <c r="H245" i="3"/>
  <c r="J245" i="3" s="1"/>
  <c r="H280" i="3"/>
  <c r="J280" i="3" s="1"/>
  <c r="Q280" i="3" l="1"/>
  <c r="R280" i="3"/>
  <c r="G280" i="3"/>
  <c r="G245" i="3"/>
  <c r="I245" i="3"/>
  <c r="K245" i="3" s="1"/>
  <c r="I280" i="3"/>
  <c r="K280" i="3" s="1"/>
  <c r="G53" i="5" s="1"/>
  <c r="H53" i="5" s="1"/>
  <c r="G508" i="5" l="1"/>
  <c r="H508" i="5" s="1"/>
  <c r="G465" i="5"/>
  <c r="H465" i="5" s="1"/>
  <c r="H272" i="3"/>
  <c r="J272" i="3" s="1"/>
  <c r="H273" i="3"/>
  <c r="J273" i="3" s="1"/>
  <c r="I273" i="3" l="1"/>
  <c r="K273" i="3" s="1"/>
  <c r="G272" i="3"/>
  <c r="I272" i="3"/>
  <c r="K272" i="3" s="1"/>
  <c r="G273" i="3"/>
  <c r="H141" i="3" l="1"/>
  <c r="J141" i="3" s="1"/>
  <c r="I141" i="3" l="1"/>
  <c r="K141" i="3" s="1"/>
  <c r="G141" i="3"/>
  <c r="H94" i="3" l="1"/>
  <c r="J94" i="3" s="1"/>
  <c r="H82" i="3"/>
  <c r="J82" i="3" s="1"/>
  <c r="I94" i="3" l="1"/>
  <c r="K94" i="3" s="1"/>
  <c r="G82" i="3"/>
  <c r="I82" i="3"/>
  <c r="K82" i="3" s="1"/>
  <c r="G94" i="3"/>
  <c r="G27" i="5" l="1"/>
  <c r="H27" i="5" s="1"/>
  <c r="G526" i="5"/>
  <c r="H526" i="5" s="1"/>
  <c r="R66" i="3"/>
  <c r="Q66" i="3"/>
  <c r="R55" i="3" l="1"/>
  <c r="Q55" i="3"/>
  <c r="H55" i="3"/>
  <c r="J55" i="3" s="1"/>
  <c r="H66" i="3"/>
  <c r="J66" i="3" s="1"/>
  <c r="I55" i="3" l="1"/>
  <c r="K55" i="3" s="1"/>
  <c r="I66" i="3"/>
  <c r="K66" i="3" s="1"/>
  <c r="G55" i="3"/>
  <c r="G66" i="3"/>
  <c r="G177" i="5" l="1"/>
  <c r="H177" i="5" s="1"/>
  <c r="G313" i="5"/>
  <c r="H313" i="5" s="1"/>
  <c r="G354" i="5"/>
  <c r="H354" i="5" s="1"/>
  <c r="G247" i="5"/>
  <c r="H247" i="5" s="1"/>
  <c r="G441" i="5"/>
  <c r="H441" i="5" s="1"/>
  <c r="G116" i="3"/>
  <c r="H116" i="3" l="1"/>
  <c r="J116" i="3" s="1"/>
  <c r="G275" i="3"/>
  <c r="H275" i="3" l="1"/>
  <c r="J275" i="3" s="1"/>
  <c r="I116" i="3"/>
  <c r="K116" i="3" s="1"/>
  <c r="G138" i="5" l="1"/>
  <c r="H138" i="5" s="1"/>
  <c r="G323" i="5"/>
  <c r="H323" i="5" s="1"/>
  <c r="I275" i="3"/>
  <c r="K275" i="3" s="1"/>
  <c r="G391" i="5" s="1"/>
  <c r="H391" i="5" s="1"/>
  <c r="M84" i="3" l="1"/>
  <c r="N84" i="3" s="1"/>
  <c r="H84" i="3" l="1"/>
  <c r="J84" i="3" s="1"/>
  <c r="M176" i="3"/>
  <c r="N176" i="3" s="1"/>
  <c r="M198" i="3"/>
  <c r="N198" i="3" s="1"/>
  <c r="M48" i="3"/>
  <c r="N48" i="3" s="1"/>
  <c r="G84" i="3" l="1"/>
  <c r="I84" i="3"/>
  <c r="K84" i="3" s="1"/>
  <c r="H176" i="3"/>
  <c r="J176" i="3" s="1"/>
  <c r="H198" i="3"/>
  <c r="J198" i="3" s="1"/>
  <c r="H48" i="3"/>
  <c r="J48" i="3" s="1"/>
  <c r="L278" i="3"/>
  <c r="N278" i="3" s="1"/>
  <c r="G176" i="3" l="1"/>
  <c r="I176" i="3"/>
  <c r="K176" i="3" s="1"/>
  <c r="G198" i="3"/>
  <c r="I198" i="3"/>
  <c r="K198" i="3" s="1"/>
  <c r="G543" i="5" s="1"/>
  <c r="H543" i="5" s="1"/>
  <c r="I48" i="3"/>
  <c r="K48" i="3" s="1"/>
  <c r="G48" i="3"/>
  <c r="H278" i="3"/>
  <c r="J278" i="3" s="1"/>
  <c r="M286" i="3"/>
  <c r="N286" i="3" s="1"/>
  <c r="M80" i="3"/>
  <c r="N80" i="3" s="1"/>
  <c r="M161" i="3"/>
  <c r="N161" i="3" s="1"/>
  <c r="G483" i="5" l="1"/>
  <c r="H483" i="5" s="1"/>
  <c r="G523" i="5"/>
  <c r="H523" i="5" s="1"/>
  <c r="G560" i="5"/>
  <c r="H560" i="5" s="1"/>
  <c r="G437" i="5"/>
  <c r="H437" i="5" s="1"/>
  <c r="I278" i="3"/>
  <c r="K278" i="3" s="1"/>
  <c r="G278" i="3"/>
  <c r="H80" i="3"/>
  <c r="J80" i="3" s="1"/>
  <c r="H286" i="3"/>
  <c r="J286" i="3" s="1"/>
  <c r="H161" i="3"/>
  <c r="J161" i="3" s="1"/>
  <c r="G393" i="5" l="1"/>
  <c r="H393" i="5" s="1"/>
  <c r="G342" i="5"/>
  <c r="H342" i="5" s="1"/>
  <c r="G470" i="5"/>
  <c r="H470" i="5" s="1"/>
  <c r="G586" i="5"/>
  <c r="H586" i="5" s="1"/>
  <c r="G286" i="3"/>
  <c r="G80" i="3"/>
  <c r="I80" i="3"/>
  <c r="K80" i="3" s="1"/>
  <c r="G161" i="3"/>
  <c r="I286" i="3"/>
  <c r="K286" i="3" s="1"/>
  <c r="I161" i="3"/>
  <c r="K161" i="3" s="1"/>
  <c r="G572" i="5" s="1"/>
  <c r="H572" i="5" s="1"/>
  <c r="G287" i="5" l="1"/>
  <c r="H287" i="5" s="1"/>
  <c r="G359" i="5"/>
  <c r="H359" i="5" s="1"/>
  <c r="G403" i="5"/>
  <c r="H403" i="5" s="1"/>
  <c r="G251" i="5"/>
  <c r="H251" i="5" s="1"/>
  <c r="G528" i="5"/>
  <c r="H528" i="5" s="1"/>
  <c r="G565" i="5"/>
  <c r="H565" i="5" s="1"/>
  <c r="G472" i="5"/>
  <c r="H472" i="5" s="1"/>
  <c r="G512" i="5"/>
  <c r="H512" i="5" s="1"/>
  <c r="M202" i="3"/>
  <c r="N202" i="3" s="1"/>
  <c r="M30" i="3"/>
  <c r="N30" i="3" s="1"/>
  <c r="M18" i="3"/>
  <c r="N18" i="3" s="1"/>
  <c r="H202" i="3" l="1"/>
  <c r="J202" i="3" s="1"/>
  <c r="H18" i="3"/>
  <c r="J18" i="3" s="1"/>
  <c r="H30" i="3"/>
  <c r="J30" i="3" s="1"/>
  <c r="M148" i="3"/>
  <c r="N148" i="3" s="1"/>
  <c r="I202" i="3" l="1"/>
  <c r="K202" i="3" s="1"/>
  <c r="G577" i="5" s="1"/>
  <c r="H577" i="5" s="1"/>
  <c r="I18" i="3"/>
  <c r="K18" i="3" s="1"/>
  <c r="G202" i="3"/>
  <c r="I30" i="3"/>
  <c r="K30" i="3" s="1"/>
  <c r="G18" i="3"/>
  <c r="G30" i="3"/>
  <c r="M91" i="3"/>
  <c r="N91" i="3" s="1"/>
  <c r="M113" i="3"/>
  <c r="N113" i="3" s="1"/>
  <c r="G113" i="3" l="1"/>
  <c r="G91" i="3"/>
  <c r="H113" i="3" l="1"/>
  <c r="J113" i="3" s="1"/>
  <c r="H91" i="3"/>
  <c r="J91" i="3" s="1"/>
  <c r="I113" i="3" l="1"/>
  <c r="K113" i="3" s="1"/>
  <c r="I91" i="3"/>
  <c r="K91" i="3" s="1"/>
  <c r="G405" i="5" l="1"/>
  <c r="H405" i="5" s="1"/>
  <c r="G530" i="5"/>
  <c r="H530" i="5" s="1"/>
  <c r="G566" i="5"/>
  <c r="H566" i="5" s="1"/>
  <c r="G407" i="5"/>
  <c r="H407" i="5" s="1"/>
  <c r="G531" i="5"/>
  <c r="H531" i="5" s="1"/>
  <c r="G444" i="5"/>
  <c r="H444" i="5" s="1"/>
  <c r="M134" i="3"/>
  <c r="N134" i="3" s="1"/>
  <c r="M251" i="3"/>
  <c r="N251" i="3" s="1"/>
  <c r="M294" i="3"/>
  <c r="N294" i="3" s="1"/>
  <c r="G294" i="3" l="1"/>
  <c r="G251" i="3"/>
  <c r="G134" i="3"/>
  <c r="M285" i="3"/>
  <c r="N285" i="3" s="1"/>
  <c r="H251" i="3" l="1"/>
  <c r="J251" i="3" s="1"/>
  <c r="H134" i="3"/>
  <c r="J134" i="3" s="1"/>
  <c r="H294" i="3"/>
  <c r="J294" i="3" s="1"/>
  <c r="H285" i="3"/>
  <c r="J285" i="3" s="1"/>
  <c r="M39" i="3"/>
  <c r="N39" i="3" s="1"/>
  <c r="M123" i="3"/>
  <c r="N123" i="3" s="1"/>
  <c r="M88" i="3"/>
  <c r="N88" i="3" s="1"/>
  <c r="M83" i="3"/>
  <c r="N83" i="3" s="1"/>
  <c r="M20" i="3"/>
  <c r="N20" i="3" s="1"/>
  <c r="M12" i="3"/>
  <c r="N12" i="3" s="1"/>
  <c r="M131" i="3"/>
  <c r="N131" i="3" s="1"/>
  <c r="I134" i="3" l="1"/>
  <c r="K134" i="3" s="1"/>
  <c r="I251" i="3"/>
  <c r="K251" i="3" s="1"/>
  <c r="I294" i="3"/>
  <c r="K294" i="3" s="1"/>
  <c r="G20" i="3"/>
  <c r="I285" i="3"/>
  <c r="K285" i="3" s="1"/>
  <c r="G285" i="3"/>
  <c r="G131" i="3"/>
  <c r="G83" i="3"/>
  <c r="G39" i="3"/>
  <c r="G123" i="3"/>
  <c r="G88" i="3"/>
  <c r="G12" i="3"/>
  <c r="G554" i="5" l="1"/>
  <c r="H554" i="5" s="1"/>
  <c r="G585" i="5"/>
  <c r="H585" i="5" s="1"/>
  <c r="G236" i="5"/>
  <c r="H236" i="5" s="1"/>
  <c r="G273" i="5"/>
  <c r="H273" i="5" s="1"/>
  <c r="G338" i="5"/>
  <c r="H338" i="5" s="1"/>
  <c r="G387" i="5"/>
  <c r="H387" i="5" s="1"/>
  <c r="G426" i="5"/>
  <c r="H426" i="5" s="1"/>
  <c r="G302" i="5"/>
  <c r="H302" i="5" s="1"/>
  <c r="G467" i="5"/>
  <c r="H467" i="5" s="1"/>
  <c r="G206" i="5"/>
  <c r="H206" i="5" s="1"/>
  <c r="G428" i="5"/>
  <c r="H428" i="5" s="1"/>
  <c r="G471" i="5"/>
  <c r="H471" i="5" s="1"/>
  <c r="G371" i="5"/>
  <c r="H371" i="5" s="1"/>
  <c r="G413" i="5"/>
  <c r="H413" i="5" s="1"/>
  <c r="G450" i="5"/>
  <c r="H450" i="5" s="1"/>
  <c r="G538" i="5"/>
  <c r="H538" i="5" s="1"/>
  <c r="G495" i="5"/>
  <c r="H495" i="5" s="1"/>
  <c r="G571" i="5"/>
  <c r="H571" i="5" s="1"/>
  <c r="H39" i="3"/>
  <c r="J39" i="3" s="1"/>
  <c r="H12" i="3"/>
  <c r="J12" i="3" s="1"/>
  <c r="H83" i="3"/>
  <c r="J83" i="3" s="1"/>
  <c r="H88" i="3"/>
  <c r="J88" i="3" s="1"/>
  <c r="H131" i="3"/>
  <c r="J131" i="3" s="1"/>
  <c r="H123" i="3"/>
  <c r="J123" i="3" s="1"/>
  <c r="H20" i="3"/>
  <c r="J20" i="3" s="1"/>
  <c r="I88" i="3" l="1"/>
  <c r="K88" i="3" s="1"/>
  <c r="I39" i="3"/>
  <c r="K39" i="3" s="1"/>
  <c r="I12" i="3"/>
  <c r="K12" i="3" s="1"/>
  <c r="G517" i="5" s="1"/>
  <c r="H517" i="5" s="1"/>
  <c r="I131" i="3"/>
  <c r="K131" i="3" s="1"/>
  <c r="I83" i="3"/>
  <c r="K83" i="3" s="1"/>
  <c r="I123" i="3"/>
  <c r="K123" i="3" s="1"/>
  <c r="I20" i="3"/>
  <c r="K20" i="3" s="1"/>
  <c r="M194" i="3"/>
  <c r="N194" i="3" s="1"/>
  <c r="M201" i="3"/>
  <c r="N201" i="3" s="1"/>
  <c r="M47" i="3"/>
  <c r="N47" i="3" s="1"/>
  <c r="M221" i="3"/>
  <c r="N221" i="3" s="1"/>
  <c r="M172" i="3"/>
  <c r="N172" i="3" s="1"/>
  <c r="M59" i="3"/>
  <c r="N59" i="3" s="1"/>
  <c r="M98" i="3"/>
  <c r="N98" i="3" s="1"/>
  <c r="M224" i="3"/>
  <c r="N224" i="3" s="1"/>
  <c r="M103" i="3"/>
  <c r="N103" i="3" s="1"/>
  <c r="M152" i="3"/>
  <c r="N152" i="3" s="1"/>
  <c r="M233" i="3"/>
  <c r="N233" i="3" s="1"/>
  <c r="M17" i="3"/>
  <c r="N17" i="3" s="1"/>
  <c r="M29" i="3"/>
  <c r="N29" i="3" s="1"/>
  <c r="M282" i="3"/>
  <c r="N282" i="3" s="1"/>
  <c r="M261" i="3"/>
  <c r="N261" i="3" s="1"/>
  <c r="M241" i="3"/>
  <c r="N241" i="3" s="1"/>
  <c r="M63" i="3"/>
  <c r="N63" i="3" s="1"/>
  <c r="M168" i="3"/>
  <c r="N168" i="3" s="1"/>
  <c r="M276" i="3"/>
  <c r="N276" i="3" s="1"/>
  <c r="M189" i="3"/>
  <c r="N189" i="3" s="1"/>
  <c r="M190" i="3"/>
  <c r="N190" i="3" s="1"/>
  <c r="M214" i="3"/>
  <c r="N214" i="3" s="1"/>
  <c r="M299" i="3"/>
  <c r="N299" i="3" s="1"/>
  <c r="M32" i="3"/>
  <c r="N32" i="3" s="1"/>
  <c r="G412" i="5" l="1"/>
  <c r="H412" i="5" s="1"/>
  <c r="G494" i="5"/>
  <c r="H494" i="5" s="1"/>
  <c r="G449" i="5"/>
  <c r="H449" i="5" s="1"/>
  <c r="G537" i="5"/>
  <c r="H537" i="5" s="1"/>
  <c r="G570" i="5"/>
  <c r="H570" i="5" s="1"/>
  <c r="G401" i="5"/>
  <c r="H401" i="5" s="1"/>
  <c r="G215" i="5"/>
  <c r="H215" i="5" s="1"/>
  <c r="G314" i="5"/>
  <c r="H314" i="5" s="1"/>
  <c r="G285" i="5"/>
  <c r="H285" i="5" s="1"/>
  <c r="G357" i="5"/>
  <c r="H357" i="5" s="1"/>
  <c r="G442" i="5"/>
  <c r="H442" i="5" s="1"/>
  <c r="G487" i="5"/>
  <c r="H487" i="5" s="1"/>
  <c r="G216" i="5"/>
  <c r="H216" i="5" s="1"/>
  <c r="G249" i="5"/>
  <c r="H249" i="5" s="1"/>
  <c r="G358" i="5"/>
  <c r="H358" i="5" s="1"/>
  <c r="G402" i="5"/>
  <c r="H402" i="5" s="1"/>
  <c r="G286" i="5"/>
  <c r="H286" i="5" s="1"/>
  <c r="G315" i="5"/>
  <c r="H315" i="5" s="1"/>
  <c r="G489" i="5"/>
  <c r="H489" i="5" s="1"/>
  <c r="G172" i="3"/>
  <c r="G47" i="3"/>
  <c r="G194" i="3"/>
  <c r="H32" i="3"/>
  <c r="J32" i="3" s="1"/>
  <c r="G59" i="3"/>
  <c r="G221" i="3"/>
  <c r="G201" i="3"/>
  <c r="G148" i="3"/>
  <c r="H299" i="3"/>
  <c r="J299" i="3" s="1"/>
  <c r="H214" i="3"/>
  <c r="J214" i="3" s="1"/>
  <c r="H168" i="3"/>
  <c r="J168" i="3" s="1"/>
  <c r="H190" i="3"/>
  <c r="J190" i="3" s="1"/>
  <c r="H63" i="3"/>
  <c r="J63" i="3" s="1"/>
  <c r="H29" i="3"/>
  <c r="J29" i="3" s="1"/>
  <c r="H103" i="3"/>
  <c r="J103" i="3" s="1"/>
  <c r="H276" i="3"/>
  <c r="J276" i="3" s="1"/>
  <c r="H261" i="3"/>
  <c r="J261" i="3" s="1"/>
  <c r="H233" i="3"/>
  <c r="J233" i="3" s="1"/>
  <c r="H98" i="3"/>
  <c r="J98" i="3" s="1"/>
  <c r="H282" i="3"/>
  <c r="J282" i="3" s="1"/>
  <c r="H152" i="3"/>
  <c r="J152" i="3" s="1"/>
  <c r="H189" i="3"/>
  <c r="J189" i="3" s="1"/>
  <c r="H241" i="3"/>
  <c r="J241" i="3" s="1"/>
  <c r="H17" i="3"/>
  <c r="J17" i="3" s="1"/>
  <c r="H224" i="3"/>
  <c r="J224" i="3" s="1"/>
  <c r="G299" i="3" l="1"/>
  <c r="H148" i="3"/>
  <c r="J148" i="3" s="1"/>
  <c r="H221" i="3"/>
  <c r="J221" i="3" s="1"/>
  <c r="H47" i="3"/>
  <c r="J47" i="3" s="1"/>
  <c r="H201" i="3"/>
  <c r="J201" i="3" s="1"/>
  <c r="H59" i="3"/>
  <c r="J59" i="3" s="1"/>
  <c r="H194" i="3"/>
  <c r="J194" i="3" s="1"/>
  <c r="H172" i="3"/>
  <c r="J172" i="3" s="1"/>
  <c r="G241" i="3"/>
  <c r="G282" i="3"/>
  <c r="I233" i="3"/>
  <c r="K233" i="3" s="1"/>
  <c r="G29" i="3"/>
  <c r="I214" i="3"/>
  <c r="K214" i="3" s="1"/>
  <c r="G189" i="3"/>
  <c r="G261" i="3"/>
  <c r="G63" i="3"/>
  <c r="I224" i="3"/>
  <c r="K224" i="3" s="1"/>
  <c r="G149" i="5" s="1"/>
  <c r="H149" i="5" s="1"/>
  <c r="I276" i="3"/>
  <c r="K276" i="3" s="1"/>
  <c r="I190" i="3"/>
  <c r="K190" i="3" s="1"/>
  <c r="G17" i="3"/>
  <c r="G152" i="3"/>
  <c r="G98" i="3"/>
  <c r="I103" i="3"/>
  <c r="K103" i="3" s="1"/>
  <c r="G168" i="3"/>
  <c r="I299" i="3"/>
  <c r="K299" i="3" s="1"/>
  <c r="I63" i="3"/>
  <c r="K63" i="3" s="1"/>
  <c r="G561" i="5" s="1"/>
  <c r="H561" i="5" s="1"/>
  <c r="G214" i="3"/>
  <c r="I29" i="3"/>
  <c r="K29" i="3" s="1"/>
  <c r="G103" i="3"/>
  <c r="G233" i="3"/>
  <c r="G190" i="3"/>
  <c r="I168" i="3"/>
  <c r="K168" i="3" s="1"/>
  <c r="I98" i="3"/>
  <c r="K98" i="3" s="1"/>
  <c r="G276" i="3"/>
  <c r="I261" i="3"/>
  <c r="K261" i="3" s="1"/>
  <c r="I241" i="3"/>
  <c r="K241" i="3" s="1"/>
  <c r="I189" i="3"/>
  <c r="K189" i="3" s="1"/>
  <c r="G224" i="3"/>
  <c r="I152" i="3"/>
  <c r="K152" i="3" s="1"/>
  <c r="I17" i="3"/>
  <c r="K17" i="3" s="1"/>
  <c r="I282" i="3"/>
  <c r="K282" i="3" s="1"/>
  <c r="G278" i="5" l="1"/>
  <c r="H278" i="5" s="1"/>
  <c r="G429" i="5"/>
  <c r="H429" i="5" s="1"/>
  <c r="G555" i="5"/>
  <c r="H555" i="5" s="1"/>
  <c r="G180" i="5"/>
  <c r="H180" i="5" s="1"/>
  <c r="G136" i="5"/>
  <c r="H136" i="5" s="1"/>
  <c r="G217" i="5"/>
  <c r="H217" i="5" s="1"/>
  <c r="G257" i="5"/>
  <c r="H257" i="5" s="1"/>
  <c r="G289" i="5"/>
  <c r="H289" i="5" s="1"/>
  <c r="G320" i="5"/>
  <c r="H320" i="5" s="1"/>
  <c r="G364" i="5"/>
  <c r="H364" i="5" s="1"/>
  <c r="G408" i="5"/>
  <c r="H408" i="5" s="1"/>
  <c r="G491" i="5"/>
  <c r="H491" i="5" s="1"/>
  <c r="G567" i="5"/>
  <c r="H567" i="5" s="1"/>
  <c r="G532" i="5"/>
  <c r="H532" i="5" s="1"/>
  <c r="G445" i="5"/>
  <c r="H445" i="5" s="1"/>
  <c r="G122" i="5"/>
  <c r="H122" i="5" s="1"/>
  <c r="G397" i="5"/>
  <c r="H397" i="5" s="1"/>
  <c r="G156" i="5"/>
  <c r="H156" i="5" s="1"/>
  <c r="G200" i="5"/>
  <c r="H200" i="5" s="1"/>
  <c r="G235" i="5"/>
  <c r="H235" i="5" s="1"/>
  <c r="G337" i="5"/>
  <c r="H337" i="5" s="1"/>
  <c r="G271" i="5"/>
  <c r="H271" i="5" s="1"/>
  <c r="G425" i="5"/>
  <c r="H425" i="5" s="1"/>
  <c r="G301" i="5"/>
  <c r="H301" i="5" s="1"/>
  <c r="G386" i="5"/>
  <c r="H386" i="5" s="1"/>
  <c r="G507" i="5"/>
  <c r="H507" i="5" s="1"/>
  <c r="G464" i="5"/>
  <c r="H464" i="5" s="1"/>
  <c r="G583" i="5"/>
  <c r="H583" i="5" s="1"/>
  <c r="G549" i="5"/>
  <c r="H549" i="5" s="1"/>
  <c r="G125" i="5"/>
  <c r="H125" i="5" s="1"/>
  <c r="G170" i="5"/>
  <c r="H170" i="5" s="1"/>
  <c r="G212" i="5"/>
  <c r="H212" i="5" s="1"/>
  <c r="G240" i="5"/>
  <c r="H240" i="5" s="1"/>
  <c r="G347" i="5"/>
  <c r="H347" i="5" s="1"/>
  <c r="G434" i="5"/>
  <c r="H434" i="5" s="1"/>
  <c r="G478" i="5"/>
  <c r="H478" i="5" s="1"/>
  <c r="G520" i="5"/>
  <c r="H520" i="5" s="1"/>
  <c r="G340" i="5"/>
  <c r="H340" i="5" s="1"/>
  <c r="G390" i="5"/>
  <c r="H390" i="5" s="1"/>
  <c r="G510" i="5"/>
  <c r="H510" i="5" s="1"/>
  <c r="G552" i="5"/>
  <c r="H552" i="5" s="1"/>
  <c r="G383" i="5"/>
  <c r="H383" i="5" s="1"/>
  <c r="G269" i="5"/>
  <c r="H269" i="5" s="1"/>
  <c r="G424" i="5"/>
  <c r="H424" i="5" s="1"/>
  <c r="G546" i="5"/>
  <c r="H546" i="5" s="1"/>
  <c r="G504" i="5"/>
  <c r="H504" i="5" s="1"/>
  <c r="G580" i="5"/>
  <c r="H580" i="5" s="1"/>
  <c r="G461" i="5"/>
  <c r="H461" i="5" s="1"/>
  <c r="G185" i="5"/>
  <c r="H185" i="5" s="1"/>
  <c r="G223" i="5"/>
  <c r="H223" i="5" s="1"/>
  <c r="G414" i="5"/>
  <c r="H414" i="5" s="1"/>
  <c r="G514" i="5"/>
  <c r="H514" i="5" s="1"/>
  <c r="G475" i="5"/>
  <c r="H475" i="5" s="1"/>
  <c r="G557" i="5"/>
  <c r="H557" i="5" s="1"/>
  <c r="G146" i="5"/>
  <c r="H146" i="5" s="1"/>
  <c r="G192" i="5"/>
  <c r="H192" i="5" s="1"/>
  <c r="G230" i="5"/>
  <c r="H230" i="5" s="1"/>
  <c r="G575" i="5"/>
  <c r="H575" i="5" s="1"/>
  <c r="I201" i="3"/>
  <c r="K201" i="3" s="1"/>
  <c r="I59" i="3"/>
  <c r="K59" i="3" s="1"/>
  <c r="I47" i="3"/>
  <c r="K47" i="3" s="1"/>
  <c r="I148" i="3"/>
  <c r="K148" i="3" s="1"/>
  <c r="I172" i="3"/>
  <c r="K172" i="3" s="1"/>
  <c r="I221" i="3"/>
  <c r="K221" i="3" s="1"/>
  <c r="I194" i="3"/>
  <c r="K194" i="3" s="1"/>
  <c r="G32" i="3"/>
  <c r="I32" i="3"/>
  <c r="K32" i="3" s="1"/>
  <c r="G89" i="5" l="1"/>
  <c r="H89" i="5" s="1"/>
  <c r="G126" i="5"/>
  <c r="H126" i="5" s="1"/>
  <c r="G171" i="5"/>
  <c r="H171" i="5" s="1"/>
  <c r="G281" i="5"/>
  <c r="H281" i="5" s="1"/>
  <c r="G348" i="5"/>
  <c r="H348" i="5" s="1"/>
  <c r="G306" i="5"/>
  <c r="H306" i="5" s="1"/>
  <c r="G521" i="5"/>
  <c r="H521" i="5" s="1"/>
  <c r="G144" i="5"/>
  <c r="H144" i="5" s="1"/>
  <c r="G266" i="5"/>
  <c r="H266" i="5" s="1"/>
  <c r="G330" i="5"/>
  <c r="H330" i="5" s="1"/>
  <c r="G296" i="5"/>
  <c r="H296" i="5" s="1"/>
  <c r="G378" i="5"/>
  <c r="H378" i="5" s="1"/>
  <c r="G420" i="5"/>
  <c r="H420" i="5" s="1"/>
  <c r="G499" i="5"/>
  <c r="H499" i="5" s="1"/>
  <c r="G456" i="5"/>
  <c r="H456" i="5" s="1"/>
  <c r="G574" i="5"/>
  <c r="H574" i="5" s="1"/>
  <c r="G231" i="5"/>
  <c r="H231" i="5" s="1"/>
  <c r="G333" i="5"/>
  <c r="H333" i="5" s="1"/>
  <c r="G380" i="5"/>
  <c r="H380" i="5" s="1"/>
  <c r="G422" i="5"/>
  <c r="H422" i="5" s="1"/>
  <c r="G458" i="5"/>
  <c r="H458" i="5" s="1"/>
  <c r="G502" i="5"/>
  <c r="H502" i="5" s="1"/>
  <c r="G576" i="5"/>
  <c r="H576" i="5" s="1"/>
  <c r="G244" i="5"/>
  <c r="H244" i="5" s="1"/>
  <c r="G399" i="5"/>
  <c r="H399" i="5" s="1"/>
  <c r="G309" i="5"/>
  <c r="H309" i="5" s="1"/>
  <c r="G283" i="5"/>
  <c r="H283" i="5" s="1"/>
  <c r="G350" i="5"/>
  <c r="H35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A4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app</t>
        </r>
      </text>
    </comment>
    <comment ref="B5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5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6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mutasi umum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E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3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4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A5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E5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0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7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4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8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7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96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6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1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0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2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1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6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1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2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5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35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5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0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44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4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9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54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4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9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S168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7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4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9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83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3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8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</commentList>
</comments>
</file>

<file path=xl/sharedStrings.xml><?xml version="1.0" encoding="utf-8"?>
<sst xmlns="http://schemas.openxmlformats.org/spreadsheetml/2006/main" count="9772" uniqueCount="2287">
  <si>
    <t>NO</t>
  </si>
  <si>
    <t>ISI PER BOX</t>
  </si>
  <si>
    <t>SATUAN</t>
  </si>
  <si>
    <t>HARGA NETTO</t>
  </si>
  <si>
    <r>
      <t>HARGA NETTO+PPN</t>
    </r>
    <r>
      <rPr>
        <b/>
        <vertAlign val="superscript"/>
        <sz val="14"/>
        <rFont val="Calibri"/>
        <family val="2"/>
        <scheme val="minor"/>
      </rPr>
      <t xml:space="preserve"> (A)</t>
    </r>
  </si>
  <si>
    <t>HARGA NETTO+PPN+MARGIN</t>
  </si>
  <si>
    <t xml:space="preserve"> HARGA JUAL SUBSIDI</t>
  </si>
  <si>
    <t>HARGA JUAL UMUM</t>
  </si>
  <si>
    <t>STOK AWAL (B)</t>
  </si>
  <si>
    <t>PENERIMAAN (C)</t>
  </si>
  <si>
    <r>
      <t>PERSEDIAAN (B+C)</t>
    </r>
    <r>
      <rPr>
        <b/>
        <vertAlign val="superscript"/>
        <sz val="14"/>
        <rFont val="Calibri"/>
        <family val="2"/>
        <scheme val="minor"/>
      </rPr>
      <t>(D)</t>
    </r>
  </si>
  <si>
    <t>NO. BATCH</t>
  </si>
  <si>
    <t>ED</t>
  </si>
  <si>
    <t>NO. DOKUMEN</t>
  </si>
  <si>
    <t>ACTLS10</t>
  </si>
  <si>
    <t>Acetylsistein kapsul 200 mg (10)</t>
  </si>
  <si>
    <t>kapsul</t>
  </si>
  <si>
    <t>ACCLS25</t>
  </si>
  <si>
    <t>Acyclovir  tablet 400 mg (5)</t>
  </si>
  <si>
    <t>Tablet</t>
  </si>
  <si>
    <t>HTACVE14030</t>
  </si>
  <si>
    <t>KP10/2</t>
  </si>
  <si>
    <t>PT.ENSEVAL PUTERA MEGATRADING</t>
  </si>
  <si>
    <t>ACCLS26</t>
  </si>
  <si>
    <t>Acyclovir  tablet 400 mg (6)</t>
  </si>
  <si>
    <t>ACCLX3</t>
  </si>
  <si>
    <t>Acyclovir cream 5% 5 g</t>
  </si>
  <si>
    <t>tube</t>
  </si>
  <si>
    <t>ALLPS13</t>
  </si>
  <si>
    <t>Allopurinol tablet 100mg (13)</t>
  </si>
  <si>
    <t>tablet</t>
  </si>
  <si>
    <t>ALLPS14</t>
  </si>
  <si>
    <t>Allopurinol tablet 100mg (14)</t>
  </si>
  <si>
    <t>HTALOC21022</t>
  </si>
  <si>
    <t>ALLPS15</t>
  </si>
  <si>
    <t>Allopurinol tablet 100mg (15)</t>
  </si>
  <si>
    <t>ALLPS16</t>
  </si>
  <si>
    <t>Allopurinol tablet 100mg (16)</t>
  </si>
  <si>
    <t>ALLPS17</t>
  </si>
  <si>
    <t>Allopurinol tablet 100mg (17)</t>
  </si>
  <si>
    <t>ALLPS26</t>
  </si>
  <si>
    <t>Allopurinol tablet 300 mg (6)</t>
  </si>
  <si>
    <t>HTALOD16020</t>
  </si>
  <si>
    <t>ALLPS27</t>
  </si>
  <si>
    <t>Allopurinol tablet 300 mg (7)</t>
  </si>
  <si>
    <t>AMBVN3</t>
  </si>
  <si>
    <t>Ambeven kapsul (3)</t>
  </si>
  <si>
    <t>Kapsul</t>
  </si>
  <si>
    <t>195MA01</t>
  </si>
  <si>
    <t>AMBVN4</t>
  </si>
  <si>
    <t>Ambeven kapsul (4)</t>
  </si>
  <si>
    <t>AMBRL6</t>
  </si>
  <si>
    <t>Ambroxol sirup 15mg/5mL (60ml) (6)</t>
  </si>
  <si>
    <t>botol</t>
  </si>
  <si>
    <t>17922A0030</t>
  </si>
  <si>
    <t>KP03/007</t>
  </si>
  <si>
    <t>PT KIMIA FARMA</t>
  </si>
  <si>
    <t>AMBR160</t>
  </si>
  <si>
    <t>Ambroxol tablet 30 mg (10)</t>
  </si>
  <si>
    <t>AMBR159</t>
  </si>
  <si>
    <t>Ambroxol tablet 30 mg (9)</t>
  </si>
  <si>
    <t>AMLD12</t>
  </si>
  <si>
    <t>Amlodipine tablet  5 mg (12)</t>
  </si>
  <si>
    <t>HTALNE15429</t>
  </si>
  <si>
    <t>KP11/4</t>
  </si>
  <si>
    <t>PT KUDAMAS JAYA MAKMUR SENTOSA</t>
  </si>
  <si>
    <t>AMLD13</t>
  </si>
  <si>
    <t>Amlodipine tablet  5 mg (13)</t>
  </si>
  <si>
    <t>HTALNE15488</t>
  </si>
  <si>
    <t>AMLD14</t>
  </si>
  <si>
    <t>Amlodipine tablet  5 mg (14)</t>
  </si>
  <si>
    <t>AMLD15</t>
  </si>
  <si>
    <t>Amlodipine tablet  5 mg (15)</t>
  </si>
  <si>
    <t>AMLD16</t>
  </si>
  <si>
    <t>Amlodipine tablet  5 mg (16)</t>
  </si>
  <si>
    <t>AMLDS12</t>
  </si>
  <si>
    <t>Amlodipine tablet 10 mg (12)</t>
  </si>
  <si>
    <t>AMLDS13</t>
  </si>
  <si>
    <t>Amlodipine tablet 10 mg (13)</t>
  </si>
  <si>
    <t>AMXCS10</t>
  </si>
  <si>
    <t>Amoxycillin kaplet 500 mg (10)</t>
  </si>
  <si>
    <t>AMXCS8</t>
  </si>
  <si>
    <t>Amoxycillin kaplet 500 mg (8)</t>
  </si>
  <si>
    <t>LL01A080</t>
  </si>
  <si>
    <t>AMXCS9</t>
  </si>
  <si>
    <t>Amoxycillin kaplet 500 mg (9)</t>
  </si>
  <si>
    <t>AMXCL15</t>
  </si>
  <si>
    <t>Amoxycillin sirup kering 125mg/5mL  (60mL) 5</t>
  </si>
  <si>
    <t>ANSK3</t>
  </si>
  <si>
    <t>Analsik tablet (3)</t>
  </si>
  <si>
    <t>WG2218</t>
  </si>
  <si>
    <t>PT BINA SAN PRIMA</t>
  </si>
  <si>
    <t>ANSK4</t>
  </si>
  <si>
    <t>Analsik tablet (4)</t>
  </si>
  <si>
    <t>ANSK5</t>
  </si>
  <si>
    <t>Analsik tablet (5)</t>
  </si>
  <si>
    <t>ANTSL1</t>
  </si>
  <si>
    <t>Antasida DOEN suspensi 60 mL (1)</t>
  </si>
  <si>
    <t>S2356041</t>
  </si>
  <si>
    <t>KP09/09</t>
  </si>
  <si>
    <t>PT.PENTA VALENT</t>
  </si>
  <si>
    <t>ANTSL2</t>
  </si>
  <si>
    <t>Antasida DOEN suspensi 60 mL (2)</t>
  </si>
  <si>
    <t>S2356064</t>
  </si>
  <si>
    <t>KP10/14</t>
  </si>
  <si>
    <t>ANTSS4</t>
  </si>
  <si>
    <t>Antasida DOEN tablet (4)</t>
  </si>
  <si>
    <t>044793</t>
  </si>
  <si>
    <t>KP01/002</t>
  </si>
  <si>
    <t>PT SINGGASANA WITRA</t>
  </si>
  <si>
    <t>ASFLT7</t>
  </si>
  <si>
    <t>Asam folat  tablet 1 mg(7)</t>
  </si>
  <si>
    <t>013613</t>
  </si>
  <si>
    <t>KP11/1</t>
  </si>
  <si>
    <t>PT.SINGGASANA WITRA SURYAMAS</t>
  </si>
  <si>
    <t>ASMMS10</t>
  </si>
  <si>
    <t>Asam Mefenamat tablet 500 mg (10)</t>
  </si>
  <si>
    <t>HTMECA16035</t>
  </si>
  <si>
    <t>KP02/2</t>
  </si>
  <si>
    <t>ASMMS11</t>
  </si>
  <si>
    <t>Asam Mefenamat tablet 500 mg (11)</t>
  </si>
  <si>
    <t>ASMMS12</t>
  </si>
  <si>
    <t>Asam Mefenamat tablet 500 mg (12)</t>
  </si>
  <si>
    <t>ASMMS13</t>
  </si>
  <si>
    <t>Asam Mefenamat tablet 500 mg (13)</t>
  </si>
  <si>
    <t>ASMMS14</t>
  </si>
  <si>
    <t>Asam Mefenamat tablet 500 mg (14)</t>
  </si>
  <si>
    <t>ASTRK1</t>
  </si>
  <si>
    <t>Asam Traneksamat 500 mg tablet</t>
  </si>
  <si>
    <t>077514</t>
  </si>
  <si>
    <t>KP11/10</t>
  </si>
  <si>
    <t>ASPL5</t>
  </si>
  <si>
    <t>Aspillet Chew Tablet 80 mg (5)</t>
  </si>
  <si>
    <t>21165401</t>
  </si>
  <si>
    <t>KP10/20</t>
  </si>
  <si>
    <t>AZTH2</t>
  </si>
  <si>
    <t>Azithromycin Dihydrat 500 mg (2)</t>
  </si>
  <si>
    <t>KP06/06</t>
  </si>
  <si>
    <t>BTDNX1</t>
  </si>
  <si>
    <t>Betadine 5cc</t>
  </si>
  <si>
    <t>HB18050</t>
  </si>
  <si>
    <t>DO-01607/VI/19</t>
  </si>
  <si>
    <t>PT. SINGGASANA WITRA SURYAMAS</t>
  </si>
  <si>
    <t>BTDNX12</t>
  </si>
  <si>
    <t>Betadine 5cc (2)</t>
  </si>
  <si>
    <t>BB19070</t>
  </si>
  <si>
    <t>BTDNX13</t>
  </si>
  <si>
    <t>Betadine 5cc (3)</t>
  </si>
  <si>
    <t>IB19055</t>
  </si>
  <si>
    <t>BTDNG1</t>
  </si>
  <si>
    <t xml:space="preserve">Betadine Gargle </t>
  </si>
  <si>
    <t>BTHSS7</t>
  </si>
  <si>
    <t>Betahistine 6 mg tablet (7)</t>
  </si>
  <si>
    <t>2109023</t>
  </si>
  <si>
    <t>KP10/12</t>
  </si>
  <si>
    <t>BTMSX6</t>
  </si>
  <si>
    <t>Betametason 0,1% cream 5 g (6)</t>
  </si>
  <si>
    <t>46455017</t>
  </si>
  <si>
    <t>BTMSX7</t>
  </si>
  <si>
    <t>Betametason 0,1% cream 5 g (7)</t>
  </si>
  <si>
    <t>BTMSX8</t>
  </si>
  <si>
    <t>Betametason 0,1% cream 5 g (8)</t>
  </si>
  <si>
    <t>BNSNX14</t>
  </si>
  <si>
    <t>Betason-N cream 5 g (14)</t>
  </si>
  <si>
    <t>K13202W</t>
  </si>
  <si>
    <t>BNSNX15</t>
  </si>
  <si>
    <t>Betason-N cream 5 g (15)</t>
  </si>
  <si>
    <t>BNSNX16</t>
  </si>
  <si>
    <t>Betason-N cream 5 g (16)</t>
  </si>
  <si>
    <t>BNSNX17</t>
  </si>
  <si>
    <t>Betason-N cream 5 g (17)</t>
  </si>
  <si>
    <t>BPLCX1</t>
  </si>
  <si>
    <t xml:space="preserve">Bioplacenton gel 15 g </t>
  </si>
  <si>
    <t>KCBPCA05756</t>
  </si>
  <si>
    <t>DO-10131/III/19</t>
  </si>
  <si>
    <t>PT SINGGASANA WITRA SURYAMAS</t>
  </si>
  <si>
    <t>BPLCX2</t>
  </si>
  <si>
    <t>Bioplacenton gel 15 g (2)</t>
  </si>
  <si>
    <t>KCBPCA14910</t>
  </si>
  <si>
    <t>KP11/2</t>
  </si>
  <si>
    <t>BSLV1</t>
  </si>
  <si>
    <t>Bisolvon Solution 50mL</t>
  </si>
  <si>
    <t>BISO1</t>
  </si>
  <si>
    <t>Bisoprolol Fumarate tablet 2.5 mg</t>
  </si>
  <si>
    <t>BFCMB4</t>
  </si>
  <si>
    <t>Bufacomb in orabase 5 g (4)</t>
  </si>
  <si>
    <t>BRCR1</t>
  </si>
  <si>
    <t>Burnazin Krim 35 gram</t>
  </si>
  <si>
    <t>1AG1359</t>
  </si>
  <si>
    <t>BSCPS22</t>
  </si>
  <si>
    <t>Buscopan plus tablet 10 mg (2)</t>
  </si>
  <si>
    <t>BSCPS13</t>
  </si>
  <si>
    <t>Buscopan tablet 10 mg (3)</t>
  </si>
  <si>
    <t>19060941</t>
  </si>
  <si>
    <t>KP10/1</t>
  </si>
  <si>
    <t>APOTEK BUMI MEDIKA GANESA</t>
  </si>
  <si>
    <t>BSCPS14</t>
  </si>
  <si>
    <t>Buscopan tablet 10 mg (4)</t>
  </si>
  <si>
    <t>21040213</t>
  </si>
  <si>
    <t>KP10/7</t>
  </si>
  <si>
    <t>CLDNX3</t>
  </si>
  <si>
    <t>Caladine Lotion 60 mL (3)</t>
  </si>
  <si>
    <t>I19009</t>
  </si>
  <si>
    <t>NA</t>
  </si>
  <si>
    <t>CLCMS2</t>
  </si>
  <si>
    <t>Calcium Lactas Tablet (2)</t>
  </si>
  <si>
    <t>26322005</t>
  </si>
  <si>
    <t>KP01/008</t>
  </si>
  <si>
    <t>CPTPS12</t>
  </si>
  <si>
    <t>Captopril tablet 12,5mg (2)</t>
  </si>
  <si>
    <t>G91874B</t>
  </si>
  <si>
    <t>CPTPS22</t>
  </si>
  <si>
    <t>Captopril tablet 25 mg (2)</t>
  </si>
  <si>
    <t>H92042B</t>
  </si>
  <si>
    <t>CVPLX3</t>
  </si>
  <si>
    <t>Caviplex Kaplet (3)</t>
  </si>
  <si>
    <t>F1456465</t>
  </si>
  <si>
    <t>KP10/9</t>
  </si>
  <si>
    <t>PT.PLANET EXCELENCIA PHARMACY</t>
  </si>
  <si>
    <t>CFDRS14</t>
  </si>
  <si>
    <t>Cefadroxil kapsul 500 mg (4)</t>
  </si>
  <si>
    <t>KCFDC01060</t>
  </si>
  <si>
    <t>KP03/013</t>
  </si>
  <si>
    <t>PT ENSEVAL PUTERA MEGATRADING</t>
  </si>
  <si>
    <t>CFDRS16</t>
  </si>
  <si>
    <t>Cefadroxil kapsul 500 mg (6)</t>
  </si>
  <si>
    <t>KCFDC91001</t>
  </si>
  <si>
    <t>CFDRS17</t>
  </si>
  <si>
    <t>Cefadroxil kapsul 500 mg (7)</t>
  </si>
  <si>
    <t>CFDRL2</t>
  </si>
  <si>
    <t>Cefadroxil Sirup Kering 125 mg/5 mL (60 mL) (2)</t>
  </si>
  <si>
    <t>LCFDA00451</t>
  </si>
  <si>
    <t>KP03/04</t>
  </si>
  <si>
    <t xml:space="preserve">PT PLANET EXCELENCIA PHARMACY </t>
  </si>
  <si>
    <t>CEFXM13</t>
  </si>
  <si>
    <t>Cefixime Kapsul 100 mg (3)</t>
  </si>
  <si>
    <t xml:space="preserve"> LK04A014</t>
  </si>
  <si>
    <t>KP02/03</t>
  </si>
  <si>
    <t>CEFXM14</t>
  </si>
  <si>
    <t>Cefixime Kapsul 100 mg (4)</t>
  </si>
  <si>
    <t>CEFXM15</t>
  </si>
  <si>
    <t>Cefixime Kapsul 100 mg (5)</t>
  </si>
  <si>
    <t>CEFXM2</t>
  </si>
  <si>
    <t xml:space="preserve">Cefixime Kapsul 200 mg </t>
  </si>
  <si>
    <t>CEFXM3</t>
  </si>
  <si>
    <t>Cefixime Kapsul 200 mg (3)</t>
  </si>
  <si>
    <t>CEFXM4</t>
  </si>
  <si>
    <t>Cefixime Kapsul 200 mg (4)</t>
  </si>
  <si>
    <t>CEFXM5</t>
  </si>
  <si>
    <t>Cefixime Kapsul 200 mg (5)</t>
  </si>
  <si>
    <t>CFXMDS2</t>
  </si>
  <si>
    <t>Cefixime sirup kering 100 mg/5 mL (30 mL) (2)</t>
  </si>
  <si>
    <t>DCFMA10799</t>
  </si>
  <si>
    <t>CNLTR3</t>
  </si>
  <si>
    <t>Cendo Lyteers MND (3)</t>
  </si>
  <si>
    <t>Strip</t>
  </si>
  <si>
    <t>1L61117</t>
  </si>
  <si>
    <t>201906181145</t>
  </si>
  <si>
    <t>PT. KIMIA FARMA</t>
  </si>
  <si>
    <t>CNLTR4</t>
  </si>
  <si>
    <t>Cendo Lyteers MND (4)</t>
  </si>
  <si>
    <t>CNMYCC2</t>
  </si>
  <si>
    <t>Cendo Mycos EO 5 gram (2)</t>
  </si>
  <si>
    <t>951003</t>
  </si>
  <si>
    <t>KP01/004</t>
  </si>
  <si>
    <t xml:space="preserve">PT COMBI PUTRA </t>
  </si>
  <si>
    <t>CTRZNL3</t>
  </si>
  <si>
    <t>Cetirizine  Sirup 5mg/5mL (60mL)/ (3)</t>
  </si>
  <si>
    <t>25421E0010</t>
  </si>
  <si>
    <t>CTRZNL5</t>
  </si>
  <si>
    <t>Cetirizine  Sirup 5mg/5mL (60mL)/ (5)</t>
  </si>
  <si>
    <t>S01007BB</t>
  </si>
  <si>
    <t>KP02/5</t>
  </si>
  <si>
    <t>PT. PLANET EXCELENCIA PHARMACY</t>
  </si>
  <si>
    <t>CTRZS4</t>
  </si>
  <si>
    <t>Cetirizine 10 mg tablet (4)</t>
  </si>
  <si>
    <t>20622A0010</t>
  </si>
  <si>
    <t>KP10/15</t>
  </si>
  <si>
    <t>CTRZS5</t>
  </si>
  <si>
    <t>Cetirizine 10 mg tablet (5)</t>
  </si>
  <si>
    <t>CTRZS6</t>
  </si>
  <si>
    <t>Cetirizine 10 mg tablet (6)</t>
  </si>
  <si>
    <t>CTRZS7</t>
  </si>
  <si>
    <t>Cetirizine 10 mg tablet (7)</t>
  </si>
  <si>
    <t>CRPNC1</t>
  </si>
  <si>
    <t>Chloramphenicol 250 mg kapsul</t>
  </si>
  <si>
    <t>1908-01-251</t>
  </si>
  <si>
    <t>FKT/BDG/2019/00019413</t>
  </si>
  <si>
    <t>PT RAJAWALI NUSINDO</t>
  </si>
  <si>
    <t>CTM0S2</t>
  </si>
  <si>
    <t>Chlorfeniramin tablet 4 mg (CTM) (2)</t>
  </si>
  <si>
    <t>CPRFS5</t>
  </si>
  <si>
    <t>Ciprofloxacin kaplet 500 mg (5)</t>
  </si>
  <si>
    <t>kaplet</t>
  </si>
  <si>
    <t>HTCFXC95679</t>
  </si>
  <si>
    <t>KP01/013</t>
  </si>
  <si>
    <t>PT ENSEVAL PUTRA MEGATRADING</t>
  </si>
  <si>
    <t>CLNDS14</t>
  </si>
  <si>
    <t>Clindamycin  kapsul 150 mg (4)</t>
  </si>
  <si>
    <t>CLNDS15</t>
  </si>
  <si>
    <t>Clindamycin  kapsul 150 mg (5)</t>
  </si>
  <si>
    <t>CLNDS2</t>
  </si>
  <si>
    <t>Clindamycin kapsul 300 mg</t>
  </si>
  <si>
    <t>CLNDS22</t>
  </si>
  <si>
    <t>Clindamycin kapsul 300 mg (2)</t>
  </si>
  <si>
    <t>19CL2005</t>
  </si>
  <si>
    <t>CDX4</t>
  </si>
  <si>
    <t>Codein 10 mg tablet (4)</t>
  </si>
  <si>
    <t>F81729J</t>
  </si>
  <si>
    <t>VIII/2019</t>
  </si>
  <si>
    <t>CMBNS1</t>
  </si>
  <si>
    <t>Combantrin  kapsul 250 mg</t>
  </si>
  <si>
    <t>A180486</t>
  </si>
  <si>
    <t>DO-10166/III/19</t>
  </si>
  <si>
    <t>CRVS3</t>
  </si>
  <si>
    <t>Corovit Sirup 100mL (3)</t>
  </si>
  <si>
    <t>21M005</t>
  </si>
  <si>
    <t>KP11/7</t>
  </si>
  <si>
    <t>PT CORONET CROWN</t>
  </si>
  <si>
    <t>CRVS4</t>
  </si>
  <si>
    <t>Corovit Sirup 100mL (4)</t>
  </si>
  <si>
    <t>CTRMZ1</t>
  </si>
  <si>
    <t>Cotrimoxazole Suspensi 240 mg/ 5mL/ 60mL</t>
  </si>
  <si>
    <t>KP03/009</t>
  </si>
  <si>
    <t>CTRMS1</t>
  </si>
  <si>
    <t>Cotrimoxazole tablet 480 mg</t>
  </si>
  <si>
    <t>C80569B</t>
  </si>
  <si>
    <t>CROFD10</t>
  </si>
  <si>
    <t>Crofed Tablet (10)</t>
  </si>
  <si>
    <t>21KA022</t>
  </si>
  <si>
    <t>CROFD11</t>
  </si>
  <si>
    <t>Crofed Tablet (11)</t>
  </si>
  <si>
    <t>DANERN4</t>
  </si>
  <si>
    <t>Daneuron Tablet (4)</t>
  </si>
  <si>
    <t>HTDNRG14259</t>
  </si>
  <si>
    <t>KP10/11</t>
  </si>
  <si>
    <t>DEMC3</t>
  </si>
  <si>
    <t>Demacolin Tablet (3)</t>
  </si>
  <si>
    <t xml:space="preserve"> AOA027</t>
  </si>
  <si>
    <t>APOTEK BUMI MEDIKA GANESHA</t>
  </si>
  <si>
    <t>DENTAL1</t>
  </si>
  <si>
    <t>Dental Floss toothpicks</t>
  </si>
  <si>
    <t>pack</t>
  </si>
  <si>
    <t>DXMTS3</t>
  </si>
  <si>
    <t xml:space="preserve">Dexamethasone 0.5 mg Tablet </t>
  </si>
  <si>
    <t>00721E0020</t>
  </si>
  <si>
    <t>DXMJ1</t>
  </si>
  <si>
    <t>Dexamethasone 5 mg (1 mL) Injeksi</t>
  </si>
  <si>
    <t>ampul</t>
  </si>
  <si>
    <t>463370831</t>
  </si>
  <si>
    <t>DIAZI1</t>
  </si>
  <si>
    <t>Diazepam injeksi 5mg/mL</t>
  </si>
  <si>
    <t>F9L289</t>
  </si>
  <si>
    <t>KP03/002</t>
  </si>
  <si>
    <t>DMPSR3</t>
  </si>
  <si>
    <t>Domperidon sirup 5 mg/mL (60 mL) (3)</t>
  </si>
  <si>
    <t>DMPRS6</t>
  </si>
  <si>
    <t>Domperidon tablet 10 mg (6)</t>
  </si>
  <si>
    <t>DMPRS7</t>
  </si>
  <si>
    <t>Domperidon tablet 10 mg (7)</t>
  </si>
  <si>
    <t>DMPRS8</t>
  </si>
  <si>
    <t>Domperidon tablet 10 mg (8)</t>
  </si>
  <si>
    <t>DLCLR1</t>
  </si>
  <si>
    <t>Dulcolax supo anak 5 mg</t>
  </si>
  <si>
    <t>suppositoria</t>
  </si>
  <si>
    <t>DO-10128/III/19</t>
  </si>
  <si>
    <t>DLCLS3</t>
  </si>
  <si>
    <t>Dulcolax Tab  Per Strip (1 strip @ 4 tablet) (3)</t>
  </si>
  <si>
    <t>21030184</t>
  </si>
  <si>
    <t>DVTS8</t>
  </si>
  <si>
    <t>D-VIT Tablet (8)</t>
  </si>
  <si>
    <t>PH005</t>
  </si>
  <si>
    <t>DVTS9</t>
  </si>
  <si>
    <t>D-VIT Tablet (9)</t>
  </si>
  <si>
    <t>PH012</t>
  </si>
  <si>
    <t>ENFA3</t>
  </si>
  <si>
    <t>Enfavit Tablet (3)</t>
  </si>
  <si>
    <t>ENFA4</t>
  </si>
  <si>
    <t>Enfavit Tablet (4)</t>
  </si>
  <si>
    <t>ENFA5</t>
  </si>
  <si>
    <t>Enfavit Tablet (5)</t>
  </si>
  <si>
    <t>ENFA6</t>
  </si>
  <si>
    <t>Enfavit Tablet (6)</t>
  </si>
  <si>
    <t>EPRSN5</t>
  </si>
  <si>
    <t>Eperisone Tablet 50 mg (5)</t>
  </si>
  <si>
    <t>EPRSN6</t>
  </si>
  <si>
    <t>Eperisone Tablet 50 mg (6)</t>
  </si>
  <si>
    <t>EPRSN7</t>
  </si>
  <si>
    <t>Eperisone Tablet 50 mg (7)</t>
  </si>
  <si>
    <t>EPHJ1</t>
  </si>
  <si>
    <t>Epinephrine 0.1% (1 mL) Injeksi</t>
  </si>
  <si>
    <t>9621E0110A</t>
  </si>
  <si>
    <t>ERTHO1</t>
  </si>
  <si>
    <t>Eritromisin tablet 500 mg</t>
  </si>
  <si>
    <t>T09094BK</t>
  </si>
  <si>
    <t>ERLATT2</t>
  </si>
  <si>
    <t>Erlamycetin TT (2)</t>
  </si>
  <si>
    <t>D-0654143</t>
  </si>
  <si>
    <t>FJ-1910/3592</t>
  </si>
  <si>
    <t>PT KUDAMAS JAYA MAKMUR</t>
  </si>
  <si>
    <t>ERLATT3</t>
  </si>
  <si>
    <t>Erlamycetin TT (3)</t>
  </si>
  <si>
    <t>D-0655095</t>
  </si>
  <si>
    <t>ERTHL1</t>
  </si>
  <si>
    <t>Erythromycin sirup kering 200mg/5mL (60mL)</t>
  </si>
  <si>
    <t>A80140J</t>
  </si>
  <si>
    <t>ETHMS2</t>
  </si>
  <si>
    <t>Ethambutol tablet 500mg</t>
  </si>
  <si>
    <t>PT. INDOFARMA GLOBAL MEDIKA</t>
  </si>
  <si>
    <t>FAVI1</t>
  </si>
  <si>
    <t xml:space="preserve">Favikal Tablet </t>
  </si>
  <si>
    <t>FRMEO2</t>
  </si>
  <si>
    <t>Forumen Tetes Telinga (2)</t>
  </si>
  <si>
    <t>FRMEO3</t>
  </si>
  <si>
    <t>Forumen Tetes Telinga (3)</t>
  </si>
  <si>
    <t>GENOSM1</t>
  </si>
  <si>
    <t>Genoint Salep Mata (2)</t>
  </si>
  <si>
    <t>O1656021</t>
  </si>
  <si>
    <t>KP10/10</t>
  </si>
  <si>
    <t>GENOIN1</t>
  </si>
  <si>
    <t>Genoint Tetes Mata (1)</t>
  </si>
  <si>
    <t>D0856007</t>
  </si>
  <si>
    <t>KP09/10</t>
  </si>
  <si>
    <t>PT. KUDAMAS JAYA MAKMUR SENTOSA</t>
  </si>
  <si>
    <t>GNTJ1</t>
  </si>
  <si>
    <t>Gentamicin 40 mg/mL (2mL) Injeksi</t>
  </si>
  <si>
    <t>21GT3021</t>
  </si>
  <si>
    <t>GNTM15</t>
  </si>
  <si>
    <t>Gentamicin Salep Kulit 0,1%  (5 g) (5)</t>
  </si>
  <si>
    <t>3318</t>
  </si>
  <si>
    <t>GNTM16</t>
  </si>
  <si>
    <t>Gentamicin Salep Kulit 0,1%  (5 g) (6)</t>
  </si>
  <si>
    <t>GLBNS1</t>
  </si>
  <si>
    <t>Glibenclamide  tablet 5 mg (1)</t>
  </si>
  <si>
    <t>015414</t>
  </si>
  <si>
    <t>KP08/01</t>
  </si>
  <si>
    <t>GLBNS2</t>
  </si>
  <si>
    <t>Glibenclamide  tablet 5 mg (2)</t>
  </si>
  <si>
    <t>048114</t>
  </si>
  <si>
    <t>GLMPS12</t>
  </si>
  <si>
    <t>Glimepiride tablet 1 mg (2)</t>
  </si>
  <si>
    <t>HTGMPJ14025</t>
  </si>
  <si>
    <t>KP09/04</t>
  </si>
  <si>
    <t>GLMPS13</t>
  </si>
  <si>
    <t>Glimepiride tablet 1 mg (3)</t>
  </si>
  <si>
    <t>GLMPS24</t>
  </si>
  <si>
    <t>Glimepiride tablet 2 mg (4)</t>
  </si>
  <si>
    <t>HTGMPK15106</t>
  </si>
  <si>
    <t>GLMPS25</t>
  </si>
  <si>
    <t>Glimepiride tablet 2 mg (5)</t>
  </si>
  <si>
    <t>HTGMPK16140</t>
  </si>
  <si>
    <t>GLGAK1</t>
  </si>
  <si>
    <t>Gliseril guaikolat tab 30 mg (1)</t>
  </si>
  <si>
    <t>N20046</t>
  </si>
  <si>
    <t>KP06/01</t>
  </si>
  <si>
    <t>PT PLANET EXCELENSIA PHARMACY</t>
  </si>
  <si>
    <t>GLUCJ1</t>
  </si>
  <si>
    <t xml:space="preserve">Glukosa Inj 5% 500 mL </t>
  </si>
  <si>
    <t>labu</t>
  </si>
  <si>
    <t>210803</t>
  </si>
  <si>
    <t>GOMS1</t>
  </si>
  <si>
    <t>Gom (Borax Gliserin) (1)</t>
  </si>
  <si>
    <t>T09072</t>
  </si>
  <si>
    <t>H100002</t>
  </si>
  <si>
    <t>MEDICA STORE</t>
  </si>
  <si>
    <t>GOMS2</t>
  </si>
  <si>
    <t>Gom (Borax Gliserin) (1a)</t>
  </si>
  <si>
    <t>T06092</t>
  </si>
  <si>
    <t>HNSPM2</t>
  </si>
  <si>
    <t>Hansaplast Rol 1 m (2)</t>
  </si>
  <si>
    <t>roll</t>
  </si>
  <si>
    <t>19CL768</t>
  </si>
  <si>
    <t>PT COMBI PUTERA</t>
  </si>
  <si>
    <t>HNSPM3</t>
  </si>
  <si>
    <t>Hansaplast Rol 1 m (3)</t>
  </si>
  <si>
    <t>92510450</t>
  </si>
  <si>
    <t>HNSPM4</t>
  </si>
  <si>
    <t>Hansaplast Rol 1 m (4)</t>
  </si>
  <si>
    <t>HTDC5</t>
  </si>
  <si>
    <t>Hotin DCL 30 gram (5)</t>
  </si>
  <si>
    <t>Tube</t>
  </si>
  <si>
    <t xml:space="preserve"> 1K09921</t>
  </si>
  <si>
    <t>HTDC6</t>
  </si>
  <si>
    <t>Hotin DCL 30 gram (6)</t>
  </si>
  <si>
    <t>HFBPL2</t>
  </si>
  <si>
    <t>Hufagrip BP 60 mL (2) (hijau)</t>
  </si>
  <si>
    <t>A801301</t>
  </si>
  <si>
    <t>KP10/5</t>
  </si>
  <si>
    <t>HFBPL3</t>
  </si>
  <si>
    <t>Hufagrip BP 60 mL (3) (hijau)</t>
  </si>
  <si>
    <t>KP11/8</t>
  </si>
  <si>
    <t>HFPL2</t>
  </si>
  <si>
    <t>Hufagrip Pilek 60 mL (2) (biru)</t>
  </si>
  <si>
    <t>C600421</t>
  </si>
  <si>
    <t>HDRCX7</t>
  </si>
  <si>
    <t>Hydrocortison cream 2,5 % (7)</t>
  </si>
  <si>
    <t>KCHCTB21307</t>
  </si>
  <si>
    <t>HDRCX8</t>
  </si>
  <si>
    <t>Hydrocortison cream 2,5 % (8)</t>
  </si>
  <si>
    <t>IBFRL3</t>
  </si>
  <si>
    <t>Ibuprofen Suspensi 100mg/5mL (60mL) (3)</t>
  </si>
  <si>
    <t>006312</t>
  </si>
  <si>
    <t>IBFRL4</t>
  </si>
  <si>
    <t>Ibuprofen Suspensi 100mg/5mL (60mL) (4)</t>
  </si>
  <si>
    <t>S11018BA</t>
  </si>
  <si>
    <t>IBFRS10</t>
  </si>
  <si>
    <t>Ibuprofen tablet 400 mg (10)</t>
  </si>
  <si>
    <t>IBFRS11</t>
  </si>
  <si>
    <t>Ibuprofen tablet 400 mg (11)</t>
  </si>
  <si>
    <t>INHCS1</t>
  </si>
  <si>
    <t>INH  tablet 100 mg</t>
  </si>
  <si>
    <t>E80864B</t>
  </si>
  <si>
    <t>INST1</t>
  </si>
  <si>
    <t xml:space="preserve">Intrasite Gel 15 gram </t>
  </si>
  <si>
    <t>509221813</t>
  </si>
  <si>
    <t>KP11/5</t>
  </si>
  <si>
    <t>INTLK3</t>
  </si>
  <si>
    <t>Intunal Tablet (3)</t>
  </si>
  <si>
    <t>INTLK4</t>
  </si>
  <si>
    <t>Intunal Tablet (4)</t>
  </si>
  <si>
    <t>ISDNS1</t>
  </si>
  <si>
    <t>Isosorbid Dinitrate tablet sublingual 5mg (ISDN)</t>
  </si>
  <si>
    <t>A2377LV</t>
  </si>
  <si>
    <t>DO-10119/III/19</t>
  </si>
  <si>
    <t>KDCF2</t>
  </si>
  <si>
    <t>Kalium Diklofenak 50 mg Tablet (2)</t>
  </si>
  <si>
    <t>CLCMS1</t>
  </si>
  <si>
    <t>Kalk trifa 250</t>
  </si>
  <si>
    <t>PE/2019/391068</t>
  </si>
  <si>
    <t>Kalk trifa 250 (2)/FEFO</t>
  </si>
  <si>
    <t>A01692</t>
  </si>
  <si>
    <t>KASSM2</t>
  </si>
  <si>
    <t>Kassa Steril (16Lbr) (2)</t>
  </si>
  <si>
    <t>box</t>
  </si>
  <si>
    <t>151201</t>
  </si>
  <si>
    <t>KP12/01</t>
  </si>
  <si>
    <t>KASSM3</t>
  </si>
  <si>
    <t>Kassa Steril (16Lbr) (3)</t>
  </si>
  <si>
    <t>KTCS2</t>
  </si>
  <si>
    <t>Ketoconazole krim 2% 10 gr (2)</t>
  </si>
  <si>
    <t>KCKCZB14149</t>
  </si>
  <si>
    <t>KTCS3</t>
  </si>
  <si>
    <t>Ketoconazole krim 2% 10 gr (3)</t>
  </si>
  <si>
    <t>KCKCZB14151</t>
  </si>
  <si>
    <t>KTCNS13</t>
  </si>
  <si>
    <t>Ketoconazole tablet 200 mg (3)</t>
  </si>
  <si>
    <t>HTKCZB11077</t>
  </si>
  <si>
    <t>KP03/05</t>
  </si>
  <si>
    <t>KETIJ1</t>
  </si>
  <si>
    <t>Ketorolac 30 mg (1 mL) Injeksi</t>
  </si>
  <si>
    <t>IKTRB10424-1</t>
  </si>
  <si>
    <t>KP11/9</t>
  </si>
  <si>
    <t>KTLS2</t>
  </si>
  <si>
    <t>Kutilos Banded 10ml (2)</t>
  </si>
  <si>
    <t>EEF148</t>
  </si>
  <si>
    <t>KP09/03</t>
  </si>
  <si>
    <t>KTLS3</t>
  </si>
  <si>
    <t>Kutilos Banded 10ml (3)</t>
  </si>
  <si>
    <t>KTLS4</t>
  </si>
  <si>
    <t>Kutilos Banded 10ml (4)</t>
  </si>
  <si>
    <t>KTLS5</t>
  </si>
  <si>
    <t>Kutilos Banded 10ml (5)</t>
  </si>
  <si>
    <t>LCBN15</t>
  </si>
  <si>
    <t>Lacbon tablet (5)</t>
  </si>
  <si>
    <t>E91195J</t>
  </si>
  <si>
    <t>LIDJ1</t>
  </si>
  <si>
    <t>Lidokain 2% Injeksi (2 mL)</t>
  </si>
  <si>
    <t>510683</t>
  </si>
  <si>
    <t>LPRMD3</t>
  </si>
  <si>
    <t>Lopamid 2mg Tablet (3)</t>
  </si>
  <si>
    <t>LPRMD4</t>
  </si>
  <si>
    <t>Lopamid 2mg Tablet (4)</t>
  </si>
  <si>
    <t>LRTDS13</t>
  </si>
  <si>
    <t>Loratadin tablet 10 mg  (1a)</t>
  </si>
  <si>
    <t>TLRTA00333</t>
  </si>
  <si>
    <t>LRTDS12</t>
  </si>
  <si>
    <t>Loratadin tablet 10 mg (2)</t>
  </si>
  <si>
    <t>TLRTA90314</t>
  </si>
  <si>
    <t>PT. ENSEVAL PUTERA MEGATRADING</t>
  </si>
  <si>
    <t>MLXM6</t>
  </si>
  <si>
    <t>Meloxicam 7,5 mg Tablet (6)</t>
  </si>
  <si>
    <t>TMLXA10482</t>
  </si>
  <si>
    <t>MLXM7</t>
  </si>
  <si>
    <t>Meloxicam 7,5 mg Tablet (7)</t>
  </si>
  <si>
    <t>MTFR10</t>
  </si>
  <si>
    <t xml:space="preserve">Metformin tablet 500 mg (10) </t>
  </si>
  <si>
    <t>HTMFNB15080</t>
  </si>
  <si>
    <t>KP10/3</t>
  </si>
  <si>
    <t>MTFR11</t>
  </si>
  <si>
    <t xml:space="preserve">Metformin tablet 500 mg (11) </t>
  </si>
  <si>
    <t>MTFR12</t>
  </si>
  <si>
    <t xml:space="preserve">Metformin tablet 500 mg (12) </t>
  </si>
  <si>
    <t>MTFR13</t>
  </si>
  <si>
    <t xml:space="preserve">Metformin tablet 500 mg (13) </t>
  </si>
  <si>
    <t>MTFRS22</t>
  </si>
  <si>
    <t>Metformin tablet 850 mg (2)</t>
  </si>
  <si>
    <t>KP11/03</t>
  </si>
  <si>
    <t>APOTEK TUNAS JAYA</t>
  </si>
  <si>
    <t>MTHLS15</t>
  </si>
  <si>
    <t>Methylprednisolone tablet 4 mg (15)</t>
  </si>
  <si>
    <t>MTHLS16</t>
  </si>
  <si>
    <t>Methylprednisolone tablet 4 mg (16)</t>
  </si>
  <si>
    <t>MTCLS1</t>
  </si>
  <si>
    <t xml:space="preserve">Metoclopramide tablet 10 mg </t>
  </si>
  <si>
    <t>C80622B</t>
  </si>
  <si>
    <t>METRL1</t>
  </si>
  <si>
    <t>Metronidazole Tablet 500 mg</t>
  </si>
  <si>
    <t>MCNZX1</t>
  </si>
  <si>
    <t>Miconazole cream 2% 10 gr</t>
  </si>
  <si>
    <t>F81559W</t>
  </si>
  <si>
    <t>MCNZX2</t>
  </si>
  <si>
    <t>Miconazole cream 2% 10 gr (2)</t>
  </si>
  <si>
    <t>F91019W</t>
  </si>
  <si>
    <t>MCNZX3</t>
  </si>
  <si>
    <t>Miconazole cream 2% 10 gr (3)</t>
  </si>
  <si>
    <t>1I03</t>
  </si>
  <si>
    <t>MNOS21</t>
  </si>
  <si>
    <t>Minosep Gargle 150 mL</t>
  </si>
  <si>
    <t>MNOS1</t>
  </si>
  <si>
    <t>Minosep Obat Kumur</t>
  </si>
  <si>
    <t>MNOS2</t>
  </si>
  <si>
    <t>Minosep Obat Kumur (2)</t>
  </si>
  <si>
    <t>MNOS3</t>
  </si>
  <si>
    <t>Minosep Obat Kumur (3)</t>
  </si>
  <si>
    <t>NACLL3</t>
  </si>
  <si>
    <t>NaCl 0,9% Larutan 100 mL (3)</t>
  </si>
  <si>
    <t>PD303D</t>
  </si>
  <si>
    <t>KP11/3</t>
  </si>
  <si>
    <t>NACLL2</t>
  </si>
  <si>
    <t>NaCl 0,9% Larutan 500 mL (2)</t>
  </si>
  <si>
    <t>310804</t>
  </si>
  <si>
    <t>NACLL4</t>
  </si>
  <si>
    <t>NaCl 0,9% Larutan 500mL (4)</t>
  </si>
  <si>
    <t>410802</t>
  </si>
  <si>
    <t>NABIC2</t>
  </si>
  <si>
    <t>Natrium Bicarbonat Tablet 500 mg (2)</t>
  </si>
  <si>
    <t>01910103</t>
  </si>
  <si>
    <t>FJ1911/3525</t>
  </si>
  <si>
    <t>PT KUDAMAS MAKMUR SENTOSA</t>
  </si>
  <si>
    <t>NTRMS30</t>
  </si>
  <si>
    <t>Natrium Diklofenak tablet 50 mg (10)</t>
  </si>
  <si>
    <t>NTRMS31</t>
  </si>
  <si>
    <t>Natrium Diklofenak tablet 50 mg (11)</t>
  </si>
  <si>
    <t>NTRMS32</t>
  </si>
  <si>
    <t>Natrium Diklofenak tablet 50 mg (12)</t>
  </si>
  <si>
    <t>NTRMS24</t>
  </si>
  <si>
    <t>Natrium Diklofenak tablet 50 mg (4)</t>
  </si>
  <si>
    <t>F91771J</t>
  </si>
  <si>
    <t>NTRMS29</t>
  </si>
  <si>
    <t>Natrium Diklofenak tablet 50 mg (9)</t>
  </si>
  <si>
    <t>NATRE10</t>
  </si>
  <si>
    <t>Nature E Kapsul (10)</t>
  </si>
  <si>
    <t>NATRE8</t>
  </si>
  <si>
    <t>Nature E Kapsul (8)</t>
  </si>
  <si>
    <t>1AD0613</t>
  </si>
  <si>
    <t>NATRE9</t>
  </si>
  <si>
    <t>Nature E Kapsul (9)</t>
  </si>
  <si>
    <t>NEURG17</t>
  </si>
  <si>
    <t>Neuralgin RX kaplet (7)</t>
  </si>
  <si>
    <t>KTNLGD14416</t>
  </si>
  <si>
    <t>NEURG18</t>
  </si>
  <si>
    <t>Neuralgin RX kaplet (8)</t>
  </si>
  <si>
    <t>NERBJ2</t>
  </si>
  <si>
    <t>Neurobion 5000 (1 mL) Injeksi (2)</t>
  </si>
  <si>
    <t>set</t>
  </si>
  <si>
    <t>NERBN31</t>
  </si>
  <si>
    <t>Neurobion forte Tablet (11)</t>
  </si>
  <si>
    <t xml:space="preserve"> D1326961</t>
  </si>
  <si>
    <t>KP02/13</t>
  </si>
  <si>
    <t>NERBN32</t>
  </si>
  <si>
    <t>Neurobion forte Tablet (12)</t>
  </si>
  <si>
    <t>NERBN33</t>
  </si>
  <si>
    <t>Neurobion forte Tablet (13)</t>
  </si>
  <si>
    <t>NERBN34</t>
  </si>
  <si>
    <t>Neurobion forte Tablet (14)</t>
  </si>
  <si>
    <t>NWDTS15</t>
  </si>
  <si>
    <t>New Diatab tab (5)</t>
  </si>
  <si>
    <t>21209003</t>
  </si>
  <si>
    <t>OBHRL21</t>
  </si>
  <si>
    <t>OB Herbal 100 mL (11)</t>
  </si>
  <si>
    <t>OBHRL11</t>
  </si>
  <si>
    <t>OB Herbal 60 mL (11)</t>
  </si>
  <si>
    <t>OBHRL12</t>
  </si>
  <si>
    <t>OB Herbal 60 mL (12)</t>
  </si>
  <si>
    <t>OMEIJ3</t>
  </si>
  <si>
    <t>Omeprazole 2% (10mL) Injeksi (3)</t>
  </si>
  <si>
    <t>vial</t>
  </si>
  <si>
    <t>OMZ6</t>
  </si>
  <si>
    <t>Omeprazole kapsul 20 mg (6)</t>
  </si>
  <si>
    <t>OMZ7</t>
  </si>
  <si>
    <t>Omeprazole kapsul 20 mg (7)</t>
  </si>
  <si>
    <t>OMZ8</t>
  </si>
  <si>
    <t>Omeprazole kapsul 20 mg (8)</t>
  </si>
  <si>
    <t>ONDJ1</t>
  </si>
  <si>
    <t>Ondansetron 2 mg/ mL (2 mL)</t>
  </si>
  <si>
    <t>IODSA10003-2</t>
  </si>
  <si>
    <t>ORLT15</t>
  </si>
  <si>
    <t>Oralit 200 mL sachet (5)</t>
  </si>
  <si>
    <t>sachet</t>
  </si>
  <si>
    <t>26373166CC</t>
  </si>
  <si>
    <t>ORLT16</t>
  </si>
  <si>
    <t>Oralit 200 mL sachet (6)/FEFO</t>
  </si>
  <si>
    <t>J92699B</t>
  </si>
  <si>
    <t>PCTD1</t>
  </si>
  <si>
    <t>Paracetamol Drop 15 mL</t>
  </si>
  <si>
    <t>PCTS2</t>
  </si>
  <si>
    <t>Paracetamol Syrup 120mg/5mL (60mL) (2)</t>
  </si>
  <si>
    <t>004212</t>
  </si>
  <si>
    <t>PCTS3</t>
  </si>
  <si>
    <t>Paracetamol Syrup 120mg/5mL (60mL) (3)</t>
  </si>
  <si>
    <t>PRCT17</t>
  </si>
  <si>
    <t>Paracetamol tablet 500mg (PCT) (17)</t>
  </si>
  <si>
    <t>PRCT18</t>
  </si>
  <si>
    <t>Paracetamol tablet 500mg (PCT) (18)</t>
  </si>
  <si>
    <t>PRCT19</t>
  </si>
  <si>
    <t>Paracetamol tablet 500mg (PCT) (19)</t>
  </si>
  <si>
    <t>PRCT20</t>
  </si>
  <si>
    <t>Paracetamol tablet 500mg (PCT) (20)</t>
  </si>
  <si>
    <t>PHEINJ1</t>
  </si>
  <si>
    <t>Phenobarbital Injeksi 50mg/mL</t>
  </si>
  <si>
    <t>26803001-2</t>
  </si>
  <si>
    <t>FKT/BDG/2019/00018408</t>
  </si>
  <si>
    <t>PT RAJAWALI NURSINDO</t>
  </si>
  <si>
    <t>PNBTL1</t>
  </si>
  <si>
    <t>Phenobarbital tablet 30 mg</t>
  </si>
  <si>
    <t>H81563B</t>
  </si>
  <si>
    <t>PHYM1</t>
  </si>
  <si>
    <t>Phytomenadion Tablet 10 mg</t>
  </si>
  <si>
    <t>PHYM2</t>
  </si>
  <si>
    <t>Phytomenadion Tablet 10 mg (2)</t>
  </si>
  <si>
    <t>PROVD6</t>
  </si>
  <si>
    <t xml:space="preserve">Prove D3-1000 IU tablet (6) </t>
  </si>
  <si>
    <t>PROVD9</t>
  </si>
  <si>
    <t xml:space="preserve">Prove D3-1000 IU tablet (9) </t>
  </si>
  <si>
    <t>KP03/1</t>
  </si>
  <si>
    <t>PRZNS11</t>
  </si>
  <si>
    <t>Pyrazinamide tablet 500 mg (1)</t>
  </si>
  <si>
    <t>PRZNS12</t>
  </si>
  <si>
    <t>Pyrazinamide tablet 500 mg (2)</t>
  </si>
  <si>
    <t>20190612-10990</t>
  </si>
  <si>
    <t>RNTDS5</t>
  </si>
  <si>
    <t>Ranitidin tablet 150 mg (5)</t>
  </si>
  <si>
    <t>RNTDS6</t>
  </si>
  <si>
    <t>Ranitidin tablet 150 mg (6)</t>
  </si>
  <si>
    <t>RECOL1</t>
  </si>
  <si>
    <t>Reco Eye Drop (1)</t>
  </si>
  <si>
    <t>KP08/06</t>
  </si>
  <si>
    <t>RECOL2</t>
  </si>
  <si>
    <t>Reco Eye Drop (2)</t>
  </si>
  <si>
    <t>RECOSM2</t>
  </si>
  <si>
    <t>Reco Eye Ointment (2)</t>
  </si>
  <si>
    <t>RFMPS2</t>
  </si>
  <si>
    <t>Rifampicin  tablet 450 mg</t>
  </si>
  <si>
    <t>1220018024</t>
  </si>
  <si>
    <t>RILL1</t>
  </si>
  <si>
    <t>Ringer Lactate 500 mL</t>
  </si>
  <si>
    <t>RILL2</t>
  </si>
  <si>
    <t>Ringer Lactate 500 mL (2)</t>
  </si>
  <si>
    <t>SLBTS13</t>
  </si>
  <si>
    <t>Salbutamol tablet 2 mg (3)</t>
  </si>
  <si>
    <t>SLBTS2</t>
  </si>
  <si>
    <t>Salbutamol tablet 4 mg (2)</t>
  </si>
  <si>
    <t>SLCL14</t>
  </si>
  <si>
    <t>Salicyl Talk 2% (60 g) (4)</t>
  </si>
  <si>
    <t>pcs</t>
  </si>
  <si>
    <t>SNDR21</t>
  </si>
  <si>
    <t>Sanadryl DMP Sirup 60 ml (1)</t>
  </si>
  <si>
    <t>SNDR6</t>
  </si>
  <si>
    <t>Sanadryl Sirup 60 ml (6)</t>
  </si>
  <si>
    <t>SNDR7</t>
  </si>
  <si>
    <t>Sanadryl Sirup 60 ml (7)</t>
  </si>
  <si>
    <t>SNDR8</t>
  </si>
  <si>
    <t>Sanadryl Sirup 60 ml (8)</t>
  </si>
  <si>
    <t>SCBMX6</t>
  </si>
  <si>
    <t>Scabimite Cr 10 g (6)</t>
  </si>
  <si>
    <t>SCBMX7</t>
  </si>
  <si>
    <t>Scabimite Cr 10 g (7)</t>
  </si>
  <si>
    <t>SLDR1</t>
  </si>
  <si>
    <t>Selediar Tablet</t>
  </si>
  <si>
    <t>94665</t>
  </si>
  <si>
    <t>SLDR2</t>
  </si>
  <si>
    <t>Selediar Tablet (2)</t>
  </si>
  <si>
    <t>SMVSS4</t>
  </si>
  <si>
    <t>Simvastatin tablet 10 mg (4)</t>
  </si>
  <si>
    <t>SMVSS5</t>
  </si>
  <si>
    <t>Simvastatin tablet 10 mg (5)</t>
  </si>
  <si>
    <t>SMVSS6</t>
  </si>
  <si>
    <t>Simvastatin tablet 10 mg (6)</t>
  </si>
  <si>
    <t>SMVSS7</t>
  </si>
  <si>
    <t>Simvastatin tablet 10 mg (7)</t>
  </si>
  <si>
    <t>SMVS22</t>
  </si>
  <si>
    <t>Simvastatin tablet 20 mg (2)</t>
  </si>
  <si>
    <t>SMVS23</t>
  </si>
  <si>
    <t>Simvastatin tablet 20 mg (3)</t>
  </si>
  <si>
    <t>SMVS24</t>
  </si>
  <si>
    <t>Simvastatin tablet 20 mg (4)</t>
  </si>
  <si>
    <t>SMVS25</t>
  </si>
  <si>
    <t>Simvastatin tablet 20 mg (5)</t>
  </si>
  <si>
    <t>SPTR3</t>
  </si>
  <si>
    <t>SP Troches tablet (3)</t>
  </si>
  <si>
    <t>SPTR4</t>
  </si>
  <si>
    <t>SP Troches tablet (4)</t>
  </si>
  <si>
    <t>STESTB1</t>
  </si>
  <si>
    <t>Stesolid RT 5 mg</t>
  </si>
  <si>
    <t>PT ANUGRAH ARGON MEDICA</t>
  </si>
  <si>
    <t>SCLFT10</t>
  </si>
  <si>
    <t>Sucralfate sirup 100mL (10)</t>
  </si>
  <si>
    <t>SCLFT11</t>
  </si>
  <si>
    <t>Sucralfate sirup 100mL (11)</t>
  </si>
  <si>
    <t>SCLFT12</t>
  </si>
  <si>
    <t>Sucralfate sirup 100mL (12)</t>
  </si>
  <si>
    <t>SCLFT13</t>
  </si>
  <si>
    <t>Sucralfate sirup 100mL (13)</t>
  </si>
  <si>
    <t>SCLFT14</t>
  </si>
  <si>
    <t>Sucralfate sirup 100mL (14)</t>
  </si>
  <si>
    <t>SCLFT6</t>
  </si>
  <si>
    <t>Sucralfate sirup 100mL (6)</t>
  </si>
  <si>
    <t>KP10/18</t>
  </si>
  <si>
    <t>SCLFT9</t>
  </si>
  <si>
    <t>Sucralfate sirup 100mL (9)</t>
  </si>
  <si>
    <t>SUMA3</t>
  </si>
  <si>
    <t>Sumagesic Tablet (3)</t>
  </si>
  <si>
    <t>SUMA4</t>
  </si>
  <si>
    <t>Sumagesic Tablet (4)</t>
  </si>
  <si>
    <t>SUMA5</t>
  </si>
  <si>
    <t>Sumagesic Tablet (5)</t>
  </si>
  <si>
    <t>SPRHD2</t>
  </si>
  <si>
    <t>Superhoid Suppositoria (2)</t>
  </si>
  <si>
    <t>KP05/01</t>
  </si>
  <si>
    <t>TANGK1</t>
  </si>
  <si>
    <t>Teh Angkak</t>
  </si>
  <si>
    <t>kantong</t>
  </si>
  <si>
    <t>APOTEK OBAT PANDU</t>
  </si>
  <si>
    <t>THMPL1</t>
  </si>
  <si>
    <t>Thiampenicol sirup kering 125mg/5mL</t>
  </si>
  <si>
    <t>PT. DOS NI ROHA</t>
  </si>
  <si>
    <t>THMPS2</t>
  </si>
  <si>
    <t>Thiamphenicol kapsul 500 mg (2)</t>
  </si>
  <si>
    <t>KP04/03</t>
  </si>
  <si>
    <t>THRMX3</t>
  </si>
  <si>
    <t>Thrombogel 10gr (3)</t>
  </si>
  <si>
    <t>KP01/001</t>
  </si>
  <si>
    <t xml:space="preserve">PT PLANET EXCELENCIA </t>
  </si>
  <si>
    <t>THRMX4</t>
  </si>
  <si>
    <t>Thrombogel 10gr (4)</t>
  </si>
  <si>
    <t>VNEBU1</t>
  </si>
  <si>
    <t>Ventolin Nebules Ampul</t>
  </si>
  <si>
    <t>VITBC16</t>
  </si>
  <si>
    <t>Vit.B Kompleks tablet (6)</t>
  </si>
  <si>
    <t>VITB112</t>
  </si>
  <si>
    <t>Vit.B1 tablet 50 mg (2)</t>
  </si>
  <si>
    <t>FJ1908/3252</t>
  </si>
  <si>
    <t>APOTEK KUDA MAS</t>
  </si>
  <si>
    <t>VITB12</t>
  </si>
  <si>
    <t>Vit.B12  tablet 50 mcg</t>
  </si>
  <si>
    <t>VITB122</t>
  </si>
  <si>
    <t>Vit.B12  tablet 50 mcg (2)</t>
  </si>
  <si>
    <t>VITC12</t>
  </si>
  <si>
    <t>Vit.C tablet 50 mg (2)</t>
  </si>
  <si>
    <t>GMP1</t>
  </si>
  <si>
    <t>Water For Injection 20 mL</t>
  </si>
  <si>
    <t>WBROM2</t>
  </si>
  <si>
    <t>Wibrom Syr 60 ml (2)</t>
  </si>
  <si>
    <t>KP02/005</t>
  </si>
  <si>
    <t>XPZM3</t>
  </si>
  <si>
    <t>Xepazyme kaplet (3)</t>
  </si>
  <si>
    <t>XPZM4</t>
  </si>
  <si>
    <t>Xepazyme kaplet (4)</t>
  </si>
  <si>
    <t>ZINCS4</t>
  </si>
  <si>
    <t>Zinc 20 mg tablet (4)</t>
  </si>
  <si>
    <t>KP09/07</t>
  </si>
  <si>
    <t>JUMLAH OBAT</t>
  </si>
  <si>
    <t>BULAN: MEI 2022</t>
  </si>
  <si>
    <t>KODE</t>
  </si>
  <si>
    <t>NETTO+PPN</t>
  </si>
  <si>
    <t>NETTO+PPN+MARGIN</t>
  </si>
  <si>
    <t>No Faktur</t>
  </si>
  <si>
    <t>Tgl Order</t>
  </si>
  <si>
    <t>Suplier</t>
  </si>
  <si>
    <t>Nama Barang</t>
  </si>
  <si>
    <t>Exp</t>
  </si>
  <si>
    <t>No. BATCH</t>
  </si>
  <si>
    <t>Unit</t>
  </si>
  <si>
    <t>Satuan</t>
  </si>
  <si>
    <t>Pembayaran</t>
  </si>
  <si>
    <t>HNA</t>
  </si>
  <si>
    <t>Diskon(%)</t>
  </si>
  <si>
    <t>HNA PPN</t>
  </si>
  <si>
    <t>Total</t>
  </si>
  <si>
    <t>KP05/2</t>
  </si>
  <si>
    <t>HTALNF22386</t>
  </si>
  <si>
    <t>BOX</t>
  </si>
  <si>
    <t>Kredit</t>
  </si>
  <si>
    <t>HTCTRC21079</t>
  </si>
  <si>
    <t>1AI1967</t>
  </si>
  <si>
    <t>53A0640</t>
  </si>
  <si>
    <t>HTGMPJ21033</t>
  </si>
  <si>
    <t>E0193028</t>
  </si>
  <si>
    <t>HTALOC21036</t>
  </si>
  <si>
    <t>HTALNE22512</t>
  </si>
  <si>
    <t>HTSVND21509</t>
  </si>
  <si>
    <t>HTRNTB21990</t>
  </si>
  <si>
    <t>20223</t>
  </si>
  <si>
    <t>A20202W</t>
  </si>
  <si>
    <t>TUBE</t>
  </si>
  <si>
    <t>KCHCTB21308</t>
  </si>
  <si>
    <t>B22030</t>
  </si>
  <si>
    <t>EFB034</t>
  </si>
  <si>
    <t>BOTOL</t>
  </si>
  <si>
    <t>EFA025</t>
  </si>
  <si>
    <t>10929</t>
  </si>
  <si>
    <t>22065901</t>
  </si>
  <si>
    <t>Harga Jual</t>
  </si>
  <si>
    <t>Potongan</t>
  </si>
  <si>
    <t>DPP</t>
  </si>
  <si>
    <t>PPN</t>
  </si>
  <si>
    <t>TOTAL</t>
  </si>
  <si>
    <t>KP05/3</t>
  </si>
  <si>
    <t>PT Coronet Crown</t>
  </si>
  <si>
    <t>21M001</t>
  </si>
  <si>
    <t>KP05/5</t>
  </si>
  <si>
    <t>PT Penta Valent</t>
  </si>
  <si>
    <t>24122C0290</t>
  </si>
  <si>
    <t xml:space="preserve"> 00822B0020</t>
  </si>
  <si>
    <t xml:space="preserve"> 2112049</t>
  </si>
  <si>
    <t>KP05/6</t>
  </si>
  <si>
    <t>PT Singgasana Witra Suryamas</t>
  </si>
  <si>
    <t>1227</t>
  </si>
  <si>
    <t>1919</t>
  </si>
  <si>
    <t>004923</t>
  </si>
  <si>
    <t>050413</t>
  </si>
  <si>
    <t>HTMECA21160</t>
  </si>
  <si>
    <t>HTMFNB21578</t>
  </si>
  <si>
    <t>2145003</t>
  </si>
  <si>
    <t>KP05/7</t>
  </si>
  <si>
    <t>PT PLANET EXCELENCIA PHARMACY</t>
  </si>
  <si>
    <t>HTACVE22045</t>
  </si>
  <si>
    <t>HTALOD21032</t>
  </si>
  <si>
    <t>KCFMB21266</t>
  </si>
  <si>
    <t>52J0961</t>
  </si>
  <si>
    <t>M21133</t>
  </si>
  <si>
    <t>Status</t>
  </si>
  <si>
    <t>KP05/8</t>
  </si>
  <si>
    <t>HTSVNE22114</t>
  </si>
  <si>
    <t>Mutasi</t>
  </si>
  <si>
    <t>KP05/9</t>
  </si>
  <si>
    <t>2L60207</t>
  </si>
  <si>
    <t>KP05/10</t>
  </si>
  <si>
    <t>HTALOC21039</t>
  </si>
  <si>
    <t>HTMFNB22847</t>
  </si>
  <si>
    <t>KP05/11</t>
  </si>
  <si>
    <t>20124966</t>
  </si>
  <si>
    <t>KP05/12</t>
  </si>
  <si>
    <t>PA03T002</t>
  </si>
  <si>
    <t>RL084G</t>
  </si>
  <si>
    <t>KP05/13</t>
  </si>
  <si>
    <t>KP05/14</t>
  </si>
  <si>
    <t xml:space="preserve"> HTMECA16055</t>
  </si>
  <si>
    <t>01/01/2023</t>
  </si>
  <si>
    <t>A9G435</t>
  </si>
  <si>
    <t>KP05/15</t>
  </si>
  <si>
    <t>KP05/16</t>
  </si>
  <si>
    <t>01/12/2023</t>
  </si>
  <si>
    <t xml:space="preserve"> KCFMB11251</t>
  </si>
  <si>
    <t>II. PREKURSOR, PSIKOTROPIKA DAN NARKOTIKA</t>
  </si>
  <si>
    <t>KP05/1</t>
  </si>
  <si>
    <t>CA2160</t>
  </si>
  <si>
    <t>KP05/4</t>
  </si>
  <si>
    <t>22DA047</t>
  </si>
  <si>
    <t xml:space="preserve">LAPORAN PEMBELIAN OBAT </t>
  </si>
  <si>
    <t xml:space="preserve">LAPORAN PENJUALAN OBAT </t>
  </si>
  <si>
    <t>SUPPLIER</t>
  </si>
  <si>
    <t>PT PENTA VALENT</t>
  </si>
  <si>
    <t>21IM001</t>
  </si>
  <si>
    <t>I. OBAT DAN BMHP</t>
  </si>
  <si>
    <t>KATEGORI OBAT</t>
  </si>
  <si>
    <t>No</t>
  </si>
  <si>
    <t>Tanggal</t>
  </si>
  <si>
    <t>Obat</t>
  </si>
  <si>
    <t>Banyaknya</t>
  </si>
  <si>
    <t>09-05-2022</t>
  </si>
  <si>
    <t>Buscopan tablet 10 mg</t>
  </si>
  <si>
    <t>3.500,00</t>
  </si>
  <si>
    <t>35.000,00</t>
  </si>
  <si>
    <t>Cefixim 100 mg kapsul</t>
  </si>
  <si>
    <t>1.200,00</t>
  </si>
  <si>
    <t>12.000,00</t>
  </si>
  <si>
    <t>Ibuprofen tablet 400 mg</t>
  </si>
  <si>
    <t>400,00</t>
  </si>
  <si>
    <t>4.000,00</t>
  </si>
  <si>
    <t>Asam Mefenamat tablet 500 mg</t>
  </si>
  <si>
    <t>Cefixim 200 mg kapsul</t>
  </si>
  <si>
    <t>29.000,00</t>
  </si>
  <si>
    <t>Cetirizine 10 mg tablet</t>
  </si>
  <si>
    <t>3.000,00</t>
  </si>
  <si>
    <t>Ambroxol tablet 30 mg</t>
  </si>
  <si>
    <t>Dexamethasone tablet 0,5mg</t>
  </si>
  <si>
    <t>200,00</t>
  </si>
  <si>
    <t>2.000,00</t>
  </si>
  <si>
    <t>Amlodipine tablet 5 mg</t>
  </si>
  <si>
    <t>9.000,00</t>
  </si>
  <si>
    <t>Minosep Obat Kumur 60 ml</t>
  </si>
  <si>
    <t>27.500,00</t>
  </si>
  <si>
    <t>Simvastatin tablet 20 mg</t>
  </si>
  <si>
    <t>1.100,00</t>
  </si>
  <si>
    <t>33.000,00</t>
  </si>
  <si>
    <t>Allopurinol tablet 300 mg</t>
  </si>
  <si>
    <t>15.000,00</t>
  </si>
  <si>
    <t>Metformin tablet 500 mg</t>
  </si>
  <si>
    <t>6.000,00</t>
  </si>
  <si>
    <t>Enfavit Tablet</t>
  </si>
  <si>
    <t>25.000,00</t>
  </si>
  <si>
    <t>Omeprazole kapsul 20 mg</t>
  </si>
  <si>
    <t>5.000,00</t>
  </si>
  <si>
    <t>Methylprednisolone tablet 4 mg</t>
  </si>
  <si>
    <t>Simvastatin tablet 10 mg</t>
  </si>
  <si>
    <t>2.600,00</t>
  </si>
  <si>
    <t>Bisoprolol 2.5 mg Tablet</t>
  </si>
  <si>
    <t>30.000,00</t>
  </si>
  <si>
    <t>Amlodipine tablet 10 mg</t>
  </si>
  <si>
    <t>5.100,00</t>
  </si>
  <si>
    <t>Sanadryl Sirup DMP 60 ml</t>
  </si>
  <si>
    <t>15.700,00</t>
  </si>
  <si>
    <t>1.500,00</t>
  </si>
  <si>
    <t>Paracetamol Syrup 120mg/5mL (60mL)</t>
  </si>
  <si>
    <t>2.800,00</t>
  </si>
  <si>
    <t>Neurobion forte Tablet</t>
  </si>
  <si>
    <t>39.000,00</t>
  </si>
  <si>
    <t>Natrium Diklofenak tablet 50 mg</t>
  </si>
  <si>
    <t>Eperisone Tablet 50 mg</t>
  </si>
  <si>
    <t>19.000,00</t>
  </si>
  <si>
    <t>Crofed Tablet</t>
  </si>
  <si>
    <t>Cefadroxil kapsul 500 mg</t>
  </si>
  <si>
    <t>700,00</t>
  </si>
  <si>
    <t>7.000,00</t>
  </si>
  <si>
    <t>Sucralfate sirup 100mL</t>
  </si>
  <si>
    <t>13.700,00</t>
  </si>
  <si>
    <t>7.200,00</t>
  </si>
  <si>
    <t>Betametason 0,1% cream 5 g</t>
  </si>
  <si>
    <t>Daneuron Tablet</t>
  </si>
  <si>
    <t>Sumagesic tablet</t>
  </si>
  <si>
    <t>600,00</t>
  </si>
  <si>
    <t>Betason-N cream 5 g</t>
  </si>
  <si>
    <t>Ketokonazol Cream 2% (10 g)</t>
  </si>
  <si>
    <t>4.700,00</t>
  </si>
  <si>
    <t>Ambeven kapsul</t>
  </si>
  <si>
    <t>21.000,00</t>
  </si>
  <si>
    <t>4.500,00</t>
  </si>
  <si>
    <t>Intunal tablet</t>
  </si>
  <si>
    <t>7.500,00</t>
  </si>
  <si>
    <t>Cendo Lyteers MND</t>
  </si>
  <si>
    <t>20.200,00</t>
  </si>
  <si>
    <t>Reco Eye Ointment</t>
  </si>
  <si>
    <t>5.400,00</t>
  </si>
  <si>
    <t>Kalium Diclofenac tablet 50mg</t>
  </si>
  <si>
    <t>OB Herbal 60 mL</t>
  </si>
  <si>
    <t>Bufacomb in orabase 5 g</t>
  </si>
  <si>
    <t>17.400,00</t>
  </si>
  <si>
    <t>10-05-2022</t>
  </si>
  <si>
    <t>Paracetamol tablet 500mg (PCT)</t>
  </si>
  <si>
    <t>1.800,00</t>
  </si>
  <si>
    <t>Clindamycin kapsul 150 mg</t>
  </si>
  <si>
    <t>14.000,00</t>
  </si>
  <si>
    <t>Codein 10 mg tablet</t>
  </si>
  <si>
    <t>11.500,00</t>
  </si>
  <si>
    <t>Analsik tablet</t>
  </si>
  <si>
    <t>18.000,00</t>
  </si>
  <si>
    <t>16.200,00</t>
  </si>
  <si>
    <t>1.700,00</t>
  </si>
  <si>
    <t>Domperidon tablet 10 mg</t>
  </si>
  <si>
    <t>16.400,00</t>
  </si>
  <si>
    <t>Lopamid 2mg Tablet</t>
  </si>
  <si>
    <t>Forumen Ear Drop 10ml</t>
  </si>
  <si>
    <t>30.300,00</t>
  </si>
  <si>
    <t>1.600,00</t>
  </si>
  <si>
    <t>16.000,00</t>
  </si>
  <si>
    <t>Hotin DCL Krim 30 g</t>
  </si>
  <si>
    <t>10.500,00</t>
  </si>
  <si>
    <t>Metronidazole 500 mg tablet</t>
  </si>
  <si>
    <t>3.600,00</t>
  </si>
  <si>
    <t>Prove D3-1000 IU tablet</t>
  </si>
  <si>
    <t>11-05-2022</t>
  </si>
  <si>
    <t>Vit.B Kompleks tablet</t>
  </si>
  <si>
    <t>13.500,00</t>
  </si>
  <si>
    <t>Vit.C tablet 50 mg</t>
  </si>
  <si>
    <t>Ciprofloxacin kaplet 500 mg</t>
  </si>
  <si>
    <t>Aspillet Chew Tablet 80 mg</t>
  </si>
  <si>
    <t>3.300,00</t>
  </si>
  <si>
    <t>Meloxicam 7,5 mg Tablet</t>
  </si>
  <si>
    <t>36.000,00</t>
  </si>
  <si>
    <t>Ranitidin tablet 150 mg</t>
  </si>
  <si>
    <t>Metoclopramide tablet 10 mg</t>
  </si>
  <si>
    <t>Amoxycillin kaplet 500</t>
  </si>
  <si>
    <t>Neuralgin RX kaplet</t>
  </si>
  <si>
    <t>1.000,00</t>
  </si>
  <si>
    <t>12-05-2022</t>
  </si>
  <si>
    <t>D-VIT Tablet</t>
  </si>
  <si>
    <t>27.000,00</t>
  </si>
  <si>
    <t>22.500,00</t>
  </si>
  <si>
    <t>Dental Floss Tooth Pick</t>
  </si>
  <si>
    <t>29.700,00</t>
  </si>
  <si>
    <t>59.400,00</t>
  </si>
  <si>
    <t>Antasida DOEN suspensi 60 ml</t>
  </si>
  <si>
    <t>4.900,00</t>
  </si>
  <si>
    <t>14.700,00</t>
  </si>
  <si>
    <t>Antasida DOEN tablet</t>
  </si>
  <si>
    <t>Caviplex Kapsul</t>
  </si>
  <si>
    <t>SP Troches Tablet</t>
  </si>
  <si>
    <t>14.300,00</t>
  </si>
  <si>
    <t>Chlorfeniramin tablet 4 mg (CTM)</t>
  </si>
  <si>
    <t>Nature E Kapsul</t>
  </si>
  <si>
    <t>1.300,00</t>
  </si>
  <si>
    <t>Allopurinol tablet 100mg</t>
  </si>
  <si>
    <t>4.800,00</t>
  </si>
  <si>
    <t>8.800,00</t>
  </si>
  <si>
    <t>23.900,00</t>
  </si>
  <si>
    <t>Glimepiride tablet 2 mg</t>
  </si>
  <si>
    <t>Neurobion 5000 inj./ 1mL</t>
  </si>
  <si>
    <t>13.000,00</t>
  </si>
  <si>
    <t>Ondansetron 2mg/mL (2mL) Injeksi</t>
  </si>
  <si>
    <t>5.500,00</t>
  </si>
  <si>
    <t>Omeprazole 40 mg(10 mL) Injeksi</t>
  </si>
  <si>
    <t>16.700,00</t>
  </si>
  <si>
    <t>13-05-2022</t>
  </si>
  <si>
    <t>Glimepiride tablet 1 mg</t>
  </si>
  <si>
    <t>2.100,00</t>
  </si>
  <si>
    <t>6.900,00</t>
  </si>
  <si>
    <t>42.000,00</t>
  </si>
  <si>
    <t>54.000,00</t>
  </si>
  <si>
    <t>8.000,00</t>
  </si>
  <si>
    <t>50.000,00</t>
  </si>
  <si>
    <t>Loratadin tablet 10 mg</t>
  </si>
  <si>
    <t>14.400,00</t>
  </si>
  <si>
    <t>15.400,00</t>
  </si>
  <si>
    <t>Acetylcystein kapsul 200 mg</t>
  </si>
  <si>
    <t>800,00</t>
  </si>
  <si>
    <t>15.600,00</t>
  </si>
  <si>
    <t>Betadine Gargle 100mL</t>
  </si>
  <si>
    <t>19.800,00</t>
  </si>
  <si>
    <t>10.000,00</t>
  </si>
  <si>
    <t>17-05-2022</t>
  </si>
  <si>
    <t>Kassa Steril (16Lbr)</t>
  </si>
  <si>
    <t>4.300,00</t>
  </si>
  <si>
    <t>OB Herbal 100 mL</t>
  </si>
  <si>
    <t>63.000,00</t>
  </si>
  <si>
    <t>8.900,00</t>
  </si>
  <si>
    <t>4.200,00</t>
  </si>
  <si>
    <t>Erlamycetin TT</t>
  </si>
  <si>
    <t>8.200,00</t>
  </si>
  <si>
    <t>33.700,00</t>
  </si>
  <si>
    <t>12.500,00</t>
  </si>
  <si>
    <t>Hydrocortison cream 2,5 %</t>
  </si>
  <si>
    <t>6.500,00</t>
  </si>
  <si>
    <t>18-05-2022</t>
  </si>
  <si>
    <t>10.800,00</t>
  </si>
  <si>
    <t>Salicyl Talk 2% (60 g)</t>
  </si>
  <si>
    <t>6.100,00</t>
  </si>
  <si>
    <t>Corovit Sirup 100 mL</t>
  </si>
  <si>
    <t>23.100,00</t>
  </si>
  <si>
    <t>Hufagrip BP 60 ml (hijau)</t>
  </si>
  <si>
    <t>5.300,00</t>
  </si>
  <si>
    <t>40.000,00</t>
  </si>
  <si>
    <t>2.400,00</t>
  </si>
  <si>
    <t>Thrombogel 10gr</t>
  </si>
  <si>
    <t>37.200,00</t>
  </si>
  <si>
    <t>Buscopan PLUS tablet 10 mg</t>
  </si>
  <si>
    <t>47.000,00</t>
  </si>
  <si>
    <t>27.400,00</t>
  </si>
  <si>
    <t>9.800,00</t>
  </si>
  <si>
    <t>19-05-2022</t>
  </si>
  <si>
    <t>NaCl 0,9% larutan 100mL</t>
  </si>
  <si>
    <t>16.100,00</t>
  </si>
  <si>
    <t>Sanadryl Sirup Expectorant 60 ml</t>
  </si>
  <si>
    <t>12.800,00</t>
  </si>
  <si>
    <t>20-05-2022</t>
  </si>
  <si>
    <t>Azithromycin Dihidrat 500 mg</t>
  </si>
  <si>
    <t>38.500,00</t>
  </si>
  <si>
    <t>Reco Eyedrop</t>
  </si>
  <si>
    <t>8.100,00</t>
  </si>
  <si>
    <t>23-05-2022</t>
  </si>
  <si>
    <t>Scabimite Cr 10 g</t>
  </si>
  <si>
    <t>41.100,00</t>
  </si>
  <si>
    <t>Genoint Tetes Mata</t>
  </si>
  <si>
    <t>NaCl 0,9% larutan 500 mL</t>
  </si>
  <si>
    <t>Bioplacenton gel 15 g</t>
  </si>
  <si>
    <t>14.200,00</t>
  </si>
  <si>
    <t>Zinc 20 mg tablet</t>
  </si>
  <si>
    <t>24-05-2022</t>
  </si>
  <si>
    <t>Ibuprofen Suspensi 100mg/5mL (60mL)</t>
  </si>
  <si>
    <t>80.000,00</t>
  </si>
  <si>
    <t>14.100,00</t>
  </si>
  <si>
    <t>60.000,00</t>
  </si>
  <si>
    <t>25.200,00</t>
  </si>
  <si>
    <t>6.300,00</t>
  </si>
  <si>
    <t>120.000,00</t>
  </si>
  <si>
    <t>19.100,00</t>
  </si>
  <si>
    <t>81.000,00</t>
  </si>
  <si>
    <t>25-05-2022</t>
  </si>
  <si>
    <t>10.600,00</t>
  </si>
  <si>
    <t>Glibenclamide tablet 5 mg</t>
  </si>
  <si>
    <t>Simvastatin 20 mg</t>
  </si>
  <si>
    <t>28.000,00</t>
  </si>
  <si>
    <t>8.400,00</t>
  </si>
  <si>
    <t>Paracetamol drops 100 mg</t>
  </si>
  <si>
    <t>7.600,00</t>
  </si>
  <si>
    <t>5.800,00</t>
  </si>
  <si>
    <t>Gentamicin Salep Kulit 0,1% (5 g)</t>
  </si>
  <si>
    <t>Dexamethasone 5 mg/mL injeksi</t>
  </si>
  <si>
    <t>8.500,00</t>
  </si>
  <si>
    <t>64.400,00</t>
  </si>
  <si>
    <t>27-05-2022</t>
  </si>
  <si>
    <t>Amoxycillin sirup kering 125mg/5mL (60mL)</t>
  </si>
  <si>
    <t>5.600,00</t>
  </si>
  <si>
    <t>Caladine Lotion 60 mL</t>
  </si>
  <si>
    <t>13.100,00</t>
  </si>
  <si>
    <t>30-05-2022</t>
  </si>
  <si>
    <t>Ketorolac 30 mg (1 mL)</t>
  </si>
  <si>
    <t>Omeprazole 2% (10 mg) Inj</t>
  </si>
  <si>
    <t>15.200,00</t>
  </si>
  <si>
    <t>Minosep Obat Kumur 150 ml</t>
  </si>
  <si>
    <t>36.100,00</t>
  </si>
  <si>
    <t>Domperidon Sirup 5 mg/mL (60 mL)</t>
  </si>
  <si>
    <t>48.000,00</t>
  </si>
  <si>
    <t>16.900,00</t>
  </si>
  <si>
    <t>Acyclovir tablet 400 mg</t>
  </si>
  <si>
    <t>31-05-2022</t>
  </si>
  <si>
    <t>13.800,00</t>
  </si>
  <si>
    <t>Betahistine 6 mg tablet</t>
  </si>
  <si>
    <t>26.400,00</t>
  </si>
  <si>
    <t>Hansaplast Roll 1 m</t>
  </si>
  <si>
    <t>144.000,00</t>
  </si>
  <si>
    <t>Keras</t>
  </si>
  <si>
    <t>Jamu</t>
  </si>
  <si>
    <t>Bebas</t>
  </si>
  <si>
    <t>Suplemen</t>
  </si>
  <si>
    <t>Perbekalan Kesehatan</t>
  </si>
  <si>
    <t>Bebas Terbatas</t>
  </si>
  <si>
    <t>bebas</t>
  </si>
  <si>
    <t>No. Resep</t>
  </si>
  <si>
    <t>Dokter</t>
  </si>
  <si>
    <t>01/1</t>
  </si>
  <si>
    <t>dr. Annisa Nadzira</t>
  </si>
  <si>
    <t>01/2</t>
  </si>
  <si>
    <t>05/1</t>
  </si>
  <si>
    <t>drg. Sendika Dewanto</t>
  </si>
  <si>
    <t>06/2</t>
  </si>
  <si>
    <t>dr. Adila Aafiyah</t>
  </si>
  <si>
    <t>06/1</t>
  </si>
  <si>
    <t>02/3</t>
  </si>
  <si>
    <t>02/2</t>
  </si>
  <si>
    <t>02/1</t>
  </si>
  <si>
    <t>03/1</t>
  </si>
  <si>
    <t>03/5</t>
  </si>
  <si>
    <t>03/4</t>
  </si>
  <si>
    <t>03/3</t>
  </si>
  <si>
    <t>03/2</t>
  </si>
  <si>
    <t>04/1</t>
  </si>
  <si>
    <t>04/4</t>
  </si>
  <si>
    <t>04/3</t>
  </si>
  <si>
    <t>04/2</t>
  </si>
  <si>
    <t>09/4</t>
  </si>
  <si>
    <t>09/3</t>
  </si>
  <si>
    <t>09/2</t>
  </si>
  <si>
    <t>09/1</t>
  </si>
  <si>
    <t>09/5</t>
  </si>
  <si>
    <t>08/2</t>
  </si>
  <si>
    <t>08/1</t>
  </si>
  <si>
    <t>07/1</t>
  </si>
  <si>
    <t>07/2</t>
  </si>
  <si>
    <t>07/3</t>
  </si>
  <si>
    <t>10/1</t>
  </si>
  <si>
    <t>11/3</t>
  </si>
  <si>
    <t>11/2</t>
  </si>
  <si>
    <t>11/1</t>
  </si>
  <si>
    <t>12/2</t>
  </si>
  <si>
    <t>12/1</t>
  </si>
  <si>
    <t>12/4</t>
  </si>
  <si>
    <t>12/3</t>
  </si>
  <si>
    <t>13/3</t>
  </si>
  <si>
    <t>13/2</t>
  </si>
  <si>
    <t>13/1</t>
  </si>
  <si>
    <t>14/3</t>
  </si>
  <si>
    <t>14/2</t>
  </si>
  <si>
    <t>14/1</t>
  </si>
  <si>
    <t>Nadira Salsabila Hayat, dr</t>
  </si>
  <si>
    <t>16/1</t>
  </si>
  <si>
    <t>16/3</t>
  </si>
  <si>
    <t>16/2</t>
  </si>
  <si>
    <t>18/1</t>
  </si>
  <si>
    <t>15/2</t>
  </si>
  <si>
    <t>15/1</t>
  </si>
  <si>
    <t>20/1</t>
  </si>
  <si>
    <t>21/3</t>
  </si>
  <si>
    <t>21/2</t>
  </si>
  <si>
    <t>21/1</t>
  </si>
  <si>
    <t>17/2</t>
  </si>
  <si>
    <t>17/1</t>
  </si>
  <si>
    <t>22/1</t>
  </si>
  <si>
    <t>22/2</t>
  </si>
  <si>
    <t>19/5</t>
  </si>
  <si>
    <t>19/4</t>
  </si>
  <si>
    <t>19/3</t>
  </si>
  <si>
    <t>19/2</t>
  </si>
  <si>
    <t>19/1</t>
  </si>
  <si>
    <t>19/6</t>
  </si>
  <si>
    <t>23/4</t>
  </si>
  <si>
    <t>23/3</t>
  </si>
  <si>
    <t>23/2</t>
  </si>
  <si>
    <t>23/1</t>
  </si>
  <si>
    <t>24/3</t>
  </si>
  <si>
    <t>24/2</t>
  </si>
  <si>
    <t>24/1</t>
  </si>
  <si>
    <t>25/2</t>
  </si>
  <si>
    <t>25/1</t>
  </si>
  <si>
    <t>25/5</t>
  </si>
  <si>
    <t>25/4</t>
  </si>
  <si>
    <t>25/3</t>
  </si>
  <si>
    <t>30/2</t>
  </si>
  <si>
    <t>drg. Gery Dartha Anggriawan</t>
  </si>
  <si>
    <t>30/1</t>
  </si>
  <si>
    <t>26/4</t>
  </si>
  <si>
    <t>26/3</t>
  </si>
  <si>
    <t>26/2</t>
  </si>
  <si>
    <t>26/1</t>
  </si>
  <si>
    <t>26/6</t>
  </si>
  <si>
    <t>26/5</t>
  </si>
  <si>
    <t>28/3</t>
  </si>
  <si>
    <t>28/2</t>
  </si>
  <si>
    <t>28/1</t>
  </si>
  <si>
    <t>27/3</t>
  </si>
  <si>
    <t>27/2</t>
  </si>
  <si>
    <t>27/1</t>
  </si>
  <si>
    <t>27/4</t>
  </si>
  <si>
    <t>29/4</t>
  </si>
  <si>
    <t>29/3</t>
  </si>
  <si>
    <t>29/2</t>
  </si>
  <si>
    <t>29/1</t>
  </si>
  <si>
    <t>31/2</t>
  </si>
  <si>
    <t>31/1</t>
  </si>
  <si>
    <t>32/1</t>
  </si>
  <si>
    <t>32/2</t>
  </si>
  <si>
    <t>33/3</t>
  </si>
  <si>
    <t>33/2</t>
  </si>
  <si>
    <t>33/1</t>
  </si>
  <si>
    <t>35/2</t>
  </si>
  <si>
    <t>35/1</t>
  </si>
  <si>
    <t>34/1</t>
  </si>
  <si>
    <t>34/2</t>
  </si>
  <si>
    <t>36/3</t>
  </si>
  <si>
    <t>36/2</t>
  </si>
  <si>
    <t>36/1</t>
  </si>
  <si>
    <t>37/2</t>
  </si>
  <si>
    <t>37/1</t>
  </si>
  <si>
    <t>38/2</t>
  </si>
  <si>
    <t>38/1</t>
  </si>
  <si>
    <t>39/1</t>
  </si>
  <si>
    <t>39/2</t>
  </si>
  <si>
    <t>40/2</t>
  </si>
  <si>
    <t>40/1</t>
  </si>
  <si>
    <t>41/2</t>
  </si>
  <si>
    <t>41/1</t>
  </si>
  <si>
    <t>41/3</t>
  </si>
  <si>
    <t>42/4</t>
  </si>
  <si>
    <t>42/3</t>
  </si>
  <si>
    <t>42/2</t>
  </si>
  <si>
    <t>42/1</t>
  </si>
  <si>
    <t>43/1</t>
  </si>
  <si>
    <t>43/5</t>
  </si>
  <si>
    <t>43/4</t>
  </si>
  <si>
    <t>43/3</t>
  </si>
  <si>
    <t>43/2</t>
  </si>
  <si>
    <t>44/1</t>
  </si>
  <si>
    <t>44/2</t>
  </si>
  <si>
    <t>45/2</t>
  </si>
  <si>
    <t>45/1</t>
  </si>
  <si>
    <t>46/2</t>
  </si>
  <si>
    <t>46/1</t>
  </si>
  <si>
    <t>46/4</t>
  </si>
  <si>
    <t>46/3</t>
  </si>
  <si>
    <t>47/2</t>
  </si>
  <si>
    <t>47/5</t>
  </si>
  <si>
    <t>47/1</t>
  </si>
  <si>
    <t>47/4</t>
  </si>
  <si>
    <t>47/3</t>
  </si>
  <si>
    <t>50/1</t>
  </si>
  <si>
    <t>53/2</t>
  </si>
  <si>
    <t>53/1</t>
  </si>
  <si>
    <t>48/1</t>
  </si>
  <si>
    <t>dr Audria</t>
  </si>
  <si>
    <t>48/4</t>
  </si>
  <si>
    <t>48/3</t>
  </si>
  <si>
    <t>48/2</t>
  </si>
  <si>
    <t>49/1</t>
  </si>
  <si>
    <t>51/1</t>
  </si>
  <si>
    <t>52/1</t>
  </si>
  <si>
    <t>55/3</t>
  </si>
  <si>
    <t>55/2</t>
  </si>
  <si>
    <t>55/1</t>
  </si>
  <si>
    <t>55/4</t>
  </si>
  <si>
    <t>54/2</t>
  </si>
  <si>
    <t>54/1</t>
  </si>
  <si>
    <t>57/2</t>
  </si>
  <si>
    <t>57/1</t>
  </si>
  <si>
    <t>56/2</t>
  </si>
  <si>
    <t>56/1</t>
  </si>
  <si>
    <t>58/1</t>
  </si>
  <si>
    <t>59/2</t>
  </si>
  <si>
    <t>59/1</t>
  </si>
  <si>
    <t>59/3</t>
  </si>
  <si>
    <t>60/2</t>
  </si>
  <si>
    <t>60/1</t>
  </si>
  <si>
    <t>63/2</t>
  </si>
  <si>
    <t>drg. Rizki Amalia</t>
  </si>
  <si>
    <t>63/1</t>
  </si>
  <si>
    <t>61/2</t>
  </si>
  <si>
    <t>61/1</t>
  </si>
  <si>
    <t>62/2</t>
  </si>
  <si>
    <t>62/1</t>
  </si>
  <si>
    <t>62/4</t>
  </si>
  <si>
    <t>62/3</t>
  </si>
  <si>
    <t>64/1</t>
  </si>
  <si>
    <t>64/3</t>
  </si>
  <si>
    <t>64/2</t>
  </si>
  <si>
    <t>65/2</t>
  </si>
  <si>
    <t>65/1</t>
  </si>
  <si>
    <t>62/5</t>
  </si>
  <si>
    <t>69/2</t>
  </si>
  <si>
    <t>dr. Narissa</t>
  </si>
  <si>
    <t>69/1</t>
  </si>
  <si>
    <t>69/3</t>
  </si>
  <si>
    <t>67/2</t>
  </si>
  <si>
    <t>67/1</t>
  </si>
  <si>
    <t>70/2</t>
  </si>
  <si>
    <t>70/1</t>
  </si>
  <si>
    <t>68/2</t>
  </si>
  <si>
    <t>68/1</t>
  </si>
  <si>
    <t>68/5</t>
  </si>
  <si>
    <t>68/4</t>
  </si>
  <si>
    <t>68/3</t>
  </si>
  <si>
    <t>71/2</t>
  </si>
  <si>
    <t>71/1</t>
  </si>
  <si>
    <t>72/1</t>
  </si>
  <si>
    <t>72/4</t>
  </si>
  <si>
    <t>72/3</t>
  </si>
  <si>
    <t>72/2</t>
  </si>
  <si>
    <t>76/1</t>
  </si>
  <si>
    <t>73/2</t>
  </si>
  <si>
    <t>73/1</t>
  </si>
  <si>
    <t>73/3</t>
  </si>
  <si>
    <t>74/3</t>
  </si>
  <si>
    <t>74/2</t>
  </si>
  <si>
    <t>74/1</t>
  </si>
  <si>
    <t>77/3</t>
  </si>
  <si>
    <t>77/2</t>
  </si>
  <si>
    <t>77/1</t>
  </si>
  <si>
    <t>80/1</t>
  </si>
  <si>
    <t>80/2</t>
  </si>
  <si>
    <t>78/2</t>
  </si>
  <si>
    <t>78/1</t>
  </si>
  <si>
    <t>79/1</t>
  </si>
  <si>
    <t>79/2</t>
  </si>
  <si>
    <t>81/2</t>
  </si>
  <si>
    <t>81/1</t>
  </si>
  <si>
    <t>83/6</t>
  </si>
  <si>
    <t>83/2</t>
  </si>
  <si>
    <t>83/1</t>
  </si>
  <si>
    <t>83/9</t>
  </si>
  <si>
    <t>83/5</t>
  </si>
  <si>
    <t>83/8</t>
  </si>
  <si>
    <t>83/4</t>
  </si>
  <si>
    <t>83/7</t>
  </si>
  <si>
    <t>83/3</t>
  </si>
  <si>
    <t>84/1</t>
  </si>
  <si>
    <t>84/3</t>
  </si>
  <si>
    <t>84/2</t>
  </si>
  <si>
    <t>85/3</t>
  </si>
  <si>
    <t>85/2</t>
  </si>
  <si>
    <t>85/1</t>
  </si>
  <si>
    <t>86/1</t>
  </si>
  <si>
    <t>87/2</t>
  </si>
  <si>
    <t>87/1</t>
  </si>
  <si>
    <t>91/2</t>
  </si>
  <si>
    <t>91/1</t>
  </si>
  <si>
    <t>88/3</t>
  </si>
  <si>
    <t>88/2</t>
  </si>
  <si>
    <t>88/1</t>
  </si>
  <si>
    <t>88/5</t>
  </si>
  <si>
    <t>88/4</t>
  </si>
  <si>
    <t>89/3</t>
  </si>
  <si>
    <t>89/2</t>
  </si>
  <si>
    <t>89/7</t>
  </si>
  <si>
    <t>89/1</t>
  </si>
  <si>
    <t>89/6</t>
  </si>
  <si>
    <t>89/5</t>
  </si>
  <si>
    <t>89/4</t>
  </si>
  <si>
    <t>90/2</t>
  </si>
  <si>
    <t>90/1</t>
  </si>
  <si>
    <t>90/4</t>
  </si>
  <si>
    <t>90/3</t>
  </si>
  <si>
    <t>92/1</t>
  </si>
  <si>
    <t>92/3</t>
  </si>
  <si>
    <t>92/2</t>
  </si>
  <si>
    <t>93/2</t>
  </si>
  <si>
    <t>93/1</t>
  </si>
  <si>
    <t>94/1</t>
  </si>
  <si>
    <t>94/2</t>
  </si>
  <si>
    <t>95/3</t>
  </si>
  <si>
    <t>95/2</t>
  </si>
  <si>
    <t>95/1</t>
  </si>
  <si>
    <t>96/3</t>
  </si>
  <si>
    <t>96/2</t>
  </si>
  <si>
    <t>96/1</t>
  </si>
  <si>
    <t>97/2</t>
  </si>
  <si>
    <t>97/1</t>
  </si>
  <si>
    <t>97/4</t>
  </si>
  <si>
    <t>97/3</t>
  </si>
  <si>
    <t>98/3</t>
  </si>
  <si>
    <t>98/2</t>
  </si>
  <si>
    <t>98/1</t>
  </si>
  <si>
    <t>100/3</t>
  </si>
  <si>
    <t>100/2</t>
  </si>
  <si>
    <t>100/1</t>
  </si>
  <si>
    <t>104/2</t>
  </si>
  <si>
    <t>104/1</t>
  </si>
  <si>
    <t>101/3</t>
  </si>
  <si>
    <t>101/2</t>
  </si>
  <si>
    <t>101/1</t>
  </si>
  <si>
    <t>102/5</t>
  </si>
  <si>
    <t>102/4</t>
  </si>
  <si>
    <t>102/9</t>
  </si>
  <si>
    <t>102/3</t>
  </si>
  <si>
    <t>102/8</t>
  </si>
  <si>
    <t>102/2</t>
  </si>
  <si>
    <t>102/7</t>
  </si>
  <si>
    <t>102/1</t>
  </si>
  <si>
    <t>102/6</t>
  </si>
  <si>
    <t>111/1</t>
  </si>
  <si>
    <t>111/4</t>
  </si>
  <si>
    <t>111/3</t>
  </si>
  <si>
    <t>111/2</t>
  </si>
  <si>
    <t>106/1</t>
  </si>
  <si>
    <t>103/1</t>
  </si>
  <si>
    <t>107/2</t>
  </si>
  <si>
    <t>107/1</t>
  </si>
  <si>
    <t>103/2</t>
  </si>
  <si>
    <t>109/4</t>
  </si>
  <si>
    <t>109/3</t>
  </si>
  <si>
    <t>109/2</t>
  </si>
  <si>
    <t>109/1</t>
  </si>
  <si>
    <t>106/4</t>
  </si>
  <si>
    <t>106/3</t>
  </si>
  <si>
    <t>106/2</t>
  </si>
  <si>
    <t>110/1</t>
  </si>
  <si>
    <t>110/4</t>
  </si>
  <si>
    <t>110/3</t>
  </si>
  <si>
    <t>110/2</t>
  </si>
  <si>
    <t>113/1</t>
  </si>
  <si>
    <t>115/2</t>
  </si>
  <si>
    <t>115/1</t>
  </si>
  <si>
    <t>117/3</t>
  </si>
  <si>
    <t>117/2</t>
  </si>
  <si>
    <t>117/1</t>
  </si>
  <si>
    <t>117/5</t>
  </si>
  <si>
    <t>117/4</t>
  </si>
  <si>
    <t>116/3</t>
  </si>
  <si>
    <t>116/2</t>
  </si>
  <si>
    <t>116/1</t>
  </si>
  <si>
    <t>116/5</t>
  </si>
  <si>
    <t>116/4</t>
  </si>
  <si>
    <t>118/2</t>
  </si>
  <si>
    <t>118/1</t>
  </si>
  <si>
    <t>118/3</t>
  </si>
  <si>
    <t>112/2</t>
  </si>
  <si>
    <t>112/7</t>
  </si>
  <si>
    <t>112/1</t>
  </si>
  <si>
    <t>112/6</t>
  </si>
  <si>
    <t>112/5</t>
  </si>
  <si>
    <t>112/4</t>
  </si>
  <si>
    <t>112/3</t>
  </si>
  <si>
    <t>114/1</t>
  </si>
  <si>
    <t>119/1</t>
  </si>
  <si>
    <t>120/3</t>
  </si>
  <si>
    <t>120/2</t>
  </si>
  <si>
    <t>120/1</t>
  </si>
  <si>
    <t>121/1</t>
  </si>
  <si>
    <t>121/2</t>
  </si>
  <si>
    <t>122/3</t>
  </si>
  <si>
    <t>122/2</t>
  </si>
  <si>
    <t>122/1</t>
  </si>
  <si>
    <t>124/5</t>
  </si>
  <si>
    <t>124/4</t>
  </si>
  <si>
    <t>124/3</t>
  </si>
  <si>
    <t>124/2</t>
  </si>
  <si>
    <t>124/1</t>
  </si>
  <si>
    <t>125/3</t>
  </si>
  <si>
    <t>125/2</t>
  </si>
  <si>
    <t>125/1</t>
  </si>
  <si>
    <t>125/4</t>
  </si>
  <si>
    <t>127/3</t>
  </si>
  <si>
    <t>127/2</t>
  </si>
  <si>
    <t>127/1</t>
  </si>
  <si>
    <t>126/2</t>
  </si>
  <si>
    <t>126/1</t>
  </si>
  <si>
    <t>123/1</t>
  </si>
  <si>
    <t>135/2</t>
  </si>
  <si>
    <t>135/1</t>
  </si>
  <si>
    <t>128/2</t>
  </si>
  <si>
    <t>128/1</t>
  </si>
  <si>
    <t>129/2</t>
  </si>
  <si>
    <t>129/1</t>
  </si>
  <si>
    <t>130/1</t>
  </si>
  <si>
    <t>130/4</t>
  </si>
  <si>
    <t>130/3</t>
  </si>
  <si>
    <t>130/2</t>
  </si>
  <si>
    <t>131/3</t>
  </si>
  <si>
    <t>131/2</t>
  </si>
  <si>
    <t>131/1</t>
  </si>
  <si>
    <t>131/4</t>
  </si>
  <si>
    <t>133/2</t>
  </si>
  <si>
    <t>133/1</t>
  </si>
  <si>
    <t>132/2</t>
  </si>
  <si>
    <t>132/1</t>
  </si>
  <si>
    <t>134/4</t>
  </si>
  <si>
    <t>134/3</t>
  </si>
  <si>
    <t>134/2</t>
  </si>
  <si>
    <t>134/1</t>
  </si>
  <si>
    <t>137/2</t>
  </si>
  <si>
    <t>137/1</t>
  </si>
  <si>
    <t>136/1</t>
  </si>
  <si>
    <t>136/2</t>
  </si>
  <si>
    <t>138/1</t>
  </si>
  <si>
    <t>138/2</t>
  </si>
  <si>
    <t>139/4</t>
  </si>
  <si>
    <t>139/3</t>
  </si>
  <si>
    <t>139/2</t>
  </si>
  <si>
    <t>139/1</t>
  </si>
  <si>
    <t>140/2</t>
  </si>
  <si>
    <t>140/1</t>
  </si>
  <si>
    <t>141/1</t>
  </si>
  <si>
    <t>146/1</t>
  </si>
  <si>
    <t>146/2</t>
  </si>
  <si>
    <t>142/2</t>
  </si>
  <si>
    <t>142/1</t>
  </si>
  <si>
    <t>142/3</t>
  </si>
  <si>
    <t>144/2</t>
  </si>
  <si>
    <t>144/1</t>
  </si>
  <si>
    <t>143/2</t>
  </si>
  <si>
    <t>143/1</t>
  </si>
  <si>
    <t>145/2</t>
  </si>
  <si>
    <t>145/1</t>
  </si>
  <si>
    <t>147/2</t>
  </si>
  <si>
    <t>147/1</t>
  </si>
  <si>
    <t>150/3</t>
  </si>
  <si>
    <t>150/2</t>
  </si>
  <si>
    <t>150/1</t>
  </si>
  <si>
    <t>148/3</t>
  </si>
  <si>
    <t>148/2</t>
  </si>
  <si>
    <t>148/1</t>
  </si>
  <si>
    <t>149/1</t>
  </si>
  <si>
    <t>151/2</t>
  </si>
  <si>
    <t>151/1</t>
  </si>
  <si>
    <t>153/3</t>
  </si>
  <si>
    <t>153/2</t>
  </si>
  <si>
    <t>153/1</t>
  </si>
  <si>
    <t>153/4</t>
  </si>
  <si>
    <t>154/2</t>
  </si>
  <si>
    <t>154/1</t>
  </si>
  <si>
    <t>152/2</t>
  </si>
  <si>
    <t>152/1</t>
  </si>
  <si>
    <t>155/2</t>
  </si>
  <si>
    <t>155/1</t>
  </si>
  <si>
    <t>155/3</t>
  </si>
  <si>
    <t>158/5</t>
  </si>
  <si>
    <t>158/4</t>
  </si>
  <si>
    <t>158/3</t>
  </si>
  <si>
    <t>158/2</t>
  </si>
  <si>
    <t>158/1</t>
  </si>
  <si>
    <t>157/4</t>
  </si>
  <si>
    <t>157/3</t>
  </si>
  <si>
    <t>157/2</t>
  </si>
  <si>
    <t>157/1</t>
  </si>
  <si>
    <t>156/1</t>
  </si>
  <si>
    <t>159/2</t>
  </si>
  <si>
    <t>159/1</t>
  </si>
  <si>
    <t>160/1</t>
  </si>
  <si>
    <t>161/2</t>
  </si>
  <si>
    <t>161/1</t>
  </si>
  <si>
    <t>161/4</t>
  </si>
  <si>
    <t>161/3</t>
  </si>
  <si>
    <t>165/2</t>
  </si>
  <si>
    <t>165/1</t>
  </si>
  <si>
    <t>165/3</t>
  </si>
  <si>
    <t>164/4</t>
  </si>
  <si>
    <t>164/3</t>
  </si>
  <si>
    <t>164/2</t>
  </si>
  <si>
    <t>164/7</t>
  </si>
  <si>
    <t>164/1</t>
  </si>
  <si>
    <t>164/6</t>
  </si>
  <si>
    <t>164/5</t>
  </si>
  <si>
    <t>163/1</t>
  </si>
  <si>
    <t>162/2</t>
  </si>
  <si>
    <t>162/1</t>
  </si>
  <si>
    <t>166/4</t>
  </si>
  <si>
    <t>166/3</t>
  </si>
  <si>
    <t>166/2</t>
  </si>
  <si>
    <t>166/1</t>
  </si>
  <si>
    <t>168/4</t>
  </si>
  <si>
    <t>168/3</t>
  </si>
  <si>
    <t>168/2</t>
  </si>
  <si>
    <t>168/1</t>
  </si>
  <si>
    <t>169/1</t>
  </si>
  <si>
    <t>169/3</t>
  </si>
  <si>
    <t>169/2</t>
  </si>
  <si>
    <t>167/1</t>
  </si>
  <si>
    <t>170/1</t>
  </si>
  <si>
    <t>172/4</t>
  </si>
  <si>
    <t>172/3</t>
  </si>
  <si>
    <t>172/2</t>
  </si>
  <si>
    <t>172/1</t>
  </si>
  <si>
    <t>173/2</t>
  </si>
  <si>
    <t>173/1</t>
  </si>
  <si>
    <t>173/4</t>
  </si>
  <si>
    <t>173/3</t>
  </si>
  <si>
    <t>171/2</t>
  </si>
  <si>
    <t>171/1</t>
  </si>
  <si>
    <t>175/3</t>
  </si>
  <si>
    <t>175/2</t>
  </si>
  <si>
    <t>175/1</t>
  </si>
  <si>
    <t>175/4</t>
  </si>
  <si>
    <t>174/3</t>
  </si>
  <si>
    <t>174/2</t>
  </si>
  <si>
    <t>174/1</t>
  </si>
  <si>
    <t>174/5</t>
  </si>
  <si>
    <t>174/4</t>
  </si>
  <si>
    <t>178/1</t>
  </si>
  <si>
    <t>177/2</t>
  </si>
  <si>
    <t>177/1</t>
  </si>
  <si>
    <t>176/3</t>
  </si>
  <si>
    <t>176/2</t>
  </si>
  <si>
    <t>176/5</t>
  </si>
  <si>
    <t>176/1</t>
  </si>
  <si>
    <t>176/4</t>
  </si>
  <si>
    <t>179/4</t>
  </si>
  <si>
    <t>179/3</t>
  </si>
  <si>
    <t>179/2</t>
  </si>
  <si>
    <t>179/1</t>
  </si>
  <si>
    <t>181/1</t>
  </si>
  <si>
    <t>182/3</t>
  </si>
  <si>
    <t>182/2</t>
  </si>
  <si>
    <t>182/1</t>
  </si>
  <si>
    <t>180/1</t>
  </si>
  <si>
    <t>180/3</t>
  </si>
  <si>
    <t>180/2</t>
  </si>
  <si>
    <t>184/2</t>
  </si>
  <si>
    <t>184/1</t>
  </si>
  <si>
    <t>184/5</t>
  </si>
  <si>
    <t>184/4</t>
  </si>
  <si>
    <t>184/3</t>
  </si>
  <si>
    <t>183/3</t>
  </si>
  <si>
    <t>183/2</t>
  </si>
  <si>
    <t>183/1</t>
  </si>
  <si>
    <t>185/2</t>
  </si>
  <si>
    <t>185/1</t>
  </si>
  <si>
    <t>185/4</t>
  </si>
  <si>
    <t>185/3</t>
  </si>
  <si>
    <t>186/2</t>
  </si>
  <si>
    <t>186/1</t>
  </si>
  <si>
    <t>187/2</t>
  </si>
  <si>
    <t>187/1</t>
  </si>
  <si>
    <t>192/1</t>
  </si>
  <si>
    <t>189/2</t>
  </si>
  <si>
    <t>189/1</t>
  </si>
  <si>
    <t>188/5</t>
  </si>
  <si>
    <t>188/4</t>
  </si>
  <si>
    <t>188/3</t>
  </si>
  <si>
    <t>188/2</t>
  </si>
  <si>
    <t>188/1</t>
  </si>
  <si>
    <t>190/3</t>
  </si>
  <si>
    <t>190/2</t>
  </si>
  <si>
    <t>190/1</t>
  </si>
  <si>
    <t>194/4</t>
  </si>
  <si>
    <t>194/3</t>
  </si>
  <si>
    <t>194/2</t>
  </si>
  <si>
    <t>194/1</t>
  </si>
  <si>
    <t>194/5</t>
  </si>
  <si>
    <t>191/1</t>
  </si>
  <si>
    <t>193/2</t>
  </si>
  <si>
    <t>193/1</t>
  </si>
  <si>
    <t>193/3</t>
  </si>
  <si>
    <t>195/2</t>
  </si>
  <si>
    <t>195/1</t>
  </si>
  <si>
    <t>197/2</t>
  </si>
  <si>
    <t>197/1</t>
  </si>
  <si>
    <t>203/1</t>
  </si>
  <si>
    <t>207/2</t>
  </si>
  <si>
    <t>207/7</t>
  </si>
  <si>
    <t>207/1</t>
  </si>
  <si>
    <t>207/6</t>
  </si>
  <si>
    <t>207/5</t>
  </si>
  <si>
    <t>207/4</t>
  </si>
  <si>
    <t>207/3</t>
  </si>
  <si>
    <t>198/2</t>
  </si>
  <si>
    <t>198/1</t>
  </si>
  <si>
    <t>199/2</t>
  </si>
  <si>
    <t>199/1</t>
  </si>
  <si>
    <t>199/3</t>
  </si>
  <si>
    <t>200/2</t>
  </si>
  <si>
    <t>200/1</t>
  </si>
  <si>
    <t>196/2</t>
  </si>
  <si>
    <t>196/1</t>
  </si>
  <si>
    <t>202/2</t>
  </si>
  <si>
    <t>202/1</t>
  </si>
  <si>
    <t>201/2</t>
  </si>
  <si>
    <t>201/1</t>
  </si>
  <si>
    <t>201/4</t>
  </si>
  <si>
    <t>201/3</t>
  </si>
  <si>
    <t>205/3</t>
  </si>
  <si>
    <t>205/2</t>
  </si>
  <si>
    <t>205/1</t>
  </si>
  <si>
    <t>208/4</t>
  </si>
  <si>
    <t>208/3</t>
  </si>
  <si>
    <t>208/2</t>
  </si>
  <si>
    <t>208/5</t>
  </si>
  <si>
    <t>208/1</t>
  </si>
  <si>
    <t>206/3</t>
  </si>
  <si>
    <t>206/2</t>
  </si>
  <si>
    <t>206/1</t>
  </si>
  <si>
    <t>203/3</t>
  </si>
  <si>
    <t>203/2</t>
  </si>
  <si>
    <t>222/2</t>
  </si>
  <si>
    <t>222/1</t>
  </si>
  <si>
    <t>209/2</t>
  </si>
  <si>
    <t>209/1</t>
  </si>
  <si>
    <t>225/3</t>
  </si>
  <si>
    <t>225/2</t>
  </si>
  <si>
    <t>225/1</t>
  </si>
  <si>
    <t>225/4</t>
  </si>
  <si>
    <t>212/1</t>
  </si>
  <si>
    <t>210/2</t>
  </si>
  <si>
    <t>210/1</t>
  </si>
  <si>
    <t>210/3</t>
  </si>
  <si>
    <t>211/1</t>
  </si>
  <si>
    <t>219/3</t>
  </si>
  <si>
    <t>219/2</t>
  </si>
  <si>
    <t>219/1</t>
  </si>
  <si>
    <t>216/2</t>
  </si>
  <si>
    <t>216/1</t>
  </si>
  <si>
    <t>215/2</t>
  </si>
  <si>
    <t>215/1</t>
  </si>
  <si>
    <t>213/2</t>
  </si>
  <si>
    <t>213/1</t>
  </si>
  <si>
    <t>214/2</t>
  </si>
  <si>
    <t>214/1</t>
  </si>
  <si>
    <t>217/3</t>
  </si>
  <si>
    <t>217/2</t>
  </si>
  <si>
    <t>217/1</t>
  </si>
  <si>
    <t>218/2</t>
  </si>
  <si>
    <t>218/1</t>
  </si>
  <si>
    <t>218/4</t>
  </si>
  <si>
    <t>218/3</t>
  </si>
  <si>
    <t>220/3</t>
  </si>
  <si>
    <t>220/2</t>
  </si>
  <si>
    <t>220/1</t>
  </si>
  <si>
    <t>221/3</t>
  </si>
  <si>
    <t>221/2</t>
  </si>
  <si>
    <t>221/1</t>
  </si>
  <si>
    <t>221/4</t>
  </si>
  <si>
    <t>224/2</t>
  </si>
  <si>
    <t>224/1</t>
  </si>
  <si>
    <t>224/3</t>
  </si>
  <si>
    <t>226/2</t>
  </si>
  <si>
    <t>226/1</t>
  </si>
  <si>
    <t>227/1</t>
  </si>
  <si>
    <t>228/3</t>
  </si>
  <si>
    <t>228/2</t>
  </si>
  <si>
    <t>228/1</t>
  </si>
  <si>
    <t>223/1</t>
  </si>
  <si>
    <t>229/1</t>
  </si>
  <si>
    <t>230/1</t>
  </si>
  <si>
    <t>230/4</t>
  </si>
  <si>
    <t>230/3</t>
  </si>
  <si>
    <t>230/2</t>
  </si>
  <si>
    <t>244/2</t>
  </si>
  <si>
    <t>244/1</t>
  </si>
  <si>
    <t>244/5</t>
  </si>
  <si>
    <t>244/4</t>
  </si>
  <si>
    <t>244/3</t>
  </si>
  <si>
    <t>231/2</t>
  </si>
  <si>
    <t>231/1</t>
  </si>
  <si>
    <t>231/4</t>
  </si>
  <si>
    <t>231/3</t>
  </si>
  <si>
    <t>232/4</t>
  </si>
  <si>
    <t>232/3</t>
  </si>
  <si>
    <t>232/2</t>
  </si>
  <si>
    <t>232/1</t>
  </si>
  <si>
    <t>235/2</t>
  </si>
  <si>
    <t>235/1</t>
  </si>
  <si>
    <t>233/4</t>
  </si>
  <si>
    <t>233/3</t>
  </si>
  <si>
    <t>233/2</t>
  </si>
  <si>
    <t>233/1</t>
  </si>
  <si>
    <t>238/2</t>
  </si>
  <si>
    <t>238/1</t>
  </si>
  <si>
    <t>237/2</t>
  </si>
  <si>
    <t>237/1</t>
  </si>
  <si>
    <t>236/2</t>
  </si>
  <si>
    <t>236/1</t>
  </si>
  <si>
    <t>236/3</t>
  </si>
  <si>
    <t>239/1</t>
  </si>
  <si>
    <t>234/1</t>
  </si>
  <si>
    <t>234/2</t>
  </si>
  <si>
    <t>241/2</t>
  </si>
  <si>
    <t>241/1</t>
  </si>
  <si>
    <t>241/6</t>
  </si>
  <si>
    <t>241/5</t>
  </si>
  <si>
    <t>241/4</t>
  </si>
  <si>
    <t>241/3</t>
  </si>
  <si>
    <t>240/3</t>
  </si>
  <si>
    <t>240/2</t>
  </si>
  <si>
    <t>240/1</t>
  </si>
  <si>
    <t>243/2</t>
  </si>
  <si>
    <t>243/1</t>
  </si>
  <si>
    <t>242/1</t>
  </si>
  <si>
    <t>242/2</t>
  </si>
  <si>
    <t>245/1</t>
  </si>
  <si>
    <t>245/3</t>
  </si>
  <si>
    <t>245/2</t>
  </si>
  <si>
    <t>246/1</t>
  </si>
  <si>
    <t>247/1</t>
  </si>
  <si>
    <t>248/1</t>
  </si>
  <si>
    <t>248/3</t>
  </si>
  <si>
    <t>248/2</t>
  </si>
  <si>
    <t>248/4</t>
  </si>
  <si>
    <t>251/1</t>
  </si>
  <si>
    <t>249/2</t>
  </si>
  <si>
    <t>249/1</t>
  </si>
  <si>
    <t>249/4</t>
  </si>
  <si>
    <t>249/3</t>
  </si>
  <si>
    <t>250/3</t>
  </si>
  <si>
    <t>250/2</t>
  </si>
  <si>
    <t>250/1</t>
  </si>
  <si>
    <t>258/2</t>
  </si>
  <si>
    <t>258/1</t>
  </si>
  <si>
    <t>265/1</t>
  </si>
  <si>
    <t>253/1</t>
  </si>
  <si>
    <t>253/3</t>
  </si>
  <si>
    <t>253/2</t>
  </si>
  <si>
    <t>252/4</t>
  </si>
  <si>
    <t>252/3</t>
  </si>
  <si>
    <t>252/2</t>
  </si>
  <si>
    <t>252/1</t>
  </si>
  <si>
    <t>256/5</t>
  </si>
  <si>
    <t>256/4</t>
  </si>
  <si>
    <t>256/3</t>
  </si>
  <si>
    <t>256/2</t>
  </si>
  <si>
    <t>256/1</t>
  </si>
  <si>
    <t>257/1</t>
  </si>
  <si>
    <t>257/3</t>
  </si>
  <si>
    <t>257/2</t>
  </si>
  <si>
    <t>259/3</t>
  </si>
  <si>
    <t>259/2</t>
  </si>
  <si>
    <t>259/1</t>
  </si>
  <si>
    <t>260/2</t>
  </si>
  <si>
    <t>260/1</t>
  </si>
  <si>
    <t>260/5</t>
  </si>
  <si>
    <t>260/4</t>
  </si>
  <si>
    <t>260/3</t>
  </si>
  <si>
    <t>264/1</t>
  </si>
  <si>
    <t>261/1</t>
  </si>
  <si>
    <t>262/1</t>
  </si>
  <si>
    <t>262/4</t>
  </si>
  <si>
    <t>262/3</t>
  </si>
  <si>
    <t>262/2</t>
  </si>
  <si>
    <t>263/1</t>
  </si>
  <si>
    <t>263/5</t>
  </si>
  <si>
    <t>263/4</t>
  </si>
  <si>
    <t>263/3</t>
  </si>
  <si>
    <t>263/2</t>
  </si>
  <si>
    <t>266/1</t>
  </si>
  <si>
    <t>266/2</t>
  </si>
  <si>
    <t>267/3</t>
  </si>
  <si>
    <t>267/2</t>
  </si>
  <si>
    <t>267/1</t>
  </si>
  <si>
    <t>269/2</t>
  </si>
  <si>
    <t>269/1</t>
  </si>
  <si>
    <t>268/1</t>
  </si>
  <si>
    <t>270/2</t>
  </si>
  <si>
    <t>270/1</t>
  </si>
  <si>
    <t>270/4</t>
  </si>
  <si>
    <t>270/3</t>
  </si>
  <si>
    <t>275/3</t>
  </si>
  <si>
    <t>275/2</t>
  </si>
  <si>
    <t>275/1</t>
  </si>
  <si>
    <t>271/4</t>
  </si>
  <si>
    <t>271/3</t>
  </si>
  <si>
    <t>271/2</t>
  </si>
  <si>
    <t>271/1</t>
  </si>
  <si>
    <t>271/6</t>
  </si>
  <si>
    <t>271/5</t>
  </si>
  <si>
    <t>272/3</t>
  </si>
  <si>
    <t>272/2</t>
  </si>
  <si>
    <t>272/1</t>
  </si>
  <si>
    <t>281/2</t>
  </si>
  <si>
    <t>281/1</t>
  </si>
  <si>
    <t>273/4</t>
  </si>
  <si>
    <t>273/3</t>
  </si>
  <si>
    <t>273/2</t>
  </si>
  <si>
    <t>273/1</t>
  </si>
  <si>
    <t>279/1</t>
  </si>
  <si>
    <t>274/1</t>
  </si>
  <si>
    <t>274/2</t>
  </si>
  <si>
    <t>287/3</t>
  </si>
  <si>
    <t>287/2</t>
  </si>
  <si>
    <t>287/1</t>
  </si>
  <si>
    <t>287/5</t>
  </si>
  <si>
    <t>287/4</t>
  </si>
  <si>
    <t>290/4</t>
  </si>
  <si>
    <t>290/3</t>
  </si>
  <si>
    <t>290/2</t>
  </si>
  <si>
    <t>290/1</t>
  </si>
  <si>
    <t>290/6</t>
  </si>
  <si>
    <t>290/7</t>
  </si>
  <si>
    <t>290/5</t>
  </si>
  <si>
    <t>278/4</t>
  </si>
  <si>
    <t>278/3</t>
  </si>
  <si>
    <t>278/2</t>
  </si>
  <si>
    <t>278/1</t>
  </si>
  <si>
    <t>284/1</t>
  </si>
  <si>
    <t>284/2</t>
  </si>
  <si>
    <t>277/3</t>
  </si>
  <si>
    <t>277/2</t>
  </si>
  <si>
    <t>277/1</t>
  </si>
  <si>
    <t>280/1</t>
  </si>
  <si>
    <t>280/3</t>
  </si>
  <si>
    <t>280/2</t>
  </si>
  <si>
    <t>289/1</t>
  </si>
  <si>
    <t>289/6</t>
  </si>
  <si>
    <t>289/5</t>
  </si>
  <si>
    <t>289/4</t>
  </si>
  <si>
    <t>289/3</t>
  </si>
  <si>
    <t>289/2</t>
  </si>
  <si>
    <t>289/7</t>
  </si>
  <si>
    <t>282/1</t>
  </si>
  <si>
    <t>283/2</t>
  </si>
  <si>
    <t>283/1</t>
  </si>
  <si>
    <t>284/3</t>
  </si>
  <si>
    <t>286/2</t>
  </si>
  <si>
    <t>286/1</t>
  </si>
  <si>
    <t>288/3</t>
  </si>
  <si>
    <t>288/2</t>
  </si>
  <si>
    <t>288/1</t>
  </si>
  <si>
    <t>291/2</t>
  </si>
  <si>
    <t>291/1</t>
  </si>
  <si>
    <t>293/5</t>
  </si>
  <si>
    <t>293/4</t>
  </si>
  <si>
    <t>293/3</t>
  </si>
  <si>
    <t>293/2</t>
  </si>
  <si>
    <t>293/1</t>
  </si>
  <si>
    <t>292/4</t>
  </si>
  <si>
    <t>292/3</t>
  </si>
  <si>
    <t>292/2</t>
  </si>
  <si>
    <t>292/1</t>
  </si>
  <si>
    <t>295/4</t>
  </si>
  <si>
    <t>295/3</t>
  </si>
  <si>
    <t>295/2</t>
  </si>
  <si>
    <t>295/1</t>
  </si>
  <si>
    <t>294/1</t>
  </si>
  <si>
    <t>296/1</t>
  </si>
  <si>
    <t>296/2</t>
  </si>
  <si>
    <t>297/2</t>
  </si>
  <si>
    <t>297/1</t>
  </si>
  <si>
    <t>298/2</t>
  </si>
  <si>
    <t>298/1</t>
  </si>
  <si>
    <t>298/4</t>
  </si>
  <si>
    <t>298/3</t>
  </si>
  <si>
    <t>303/1</t>
  </si>
  <si>
    <t>303/2</t>
  </si>
  <si>
    <t>299/2</t>
  </si>
  <si>
    <t>299/1</t>
  </si>
  <si>
    <t>300/1</t>
  </si>
  <si>
    <t>301/3</t>
  </si>
  <si>
    <t>301/2</t>
  </si>
  <si>
    <t>301/1</t>
  </si>
  <si>
    <t>302/2</t>
  </si>
  <si>
    <t>302/1</t>
  </si>
  <si>
    <t>304/1</t>
  </si>
  <si>
    <t>305/1</t>
  </si>
  <si>
    <t>306/2</t>
  </si>
  <si>
    <t>306/1</t>
  </si>
  <si>
    <t>306/5</t>
  </si>
  <si>
    <t>306/4</t>
  </si>
  <si>
    <t>306/3</t>
  </si>
  <si>
    <t>307/1</t>
  </si>
  <si>
    <t>307/2</t>
  </si>
  <si>
    <t>313/2</t>
  </si>
  <si>
    <t>313/1</t>
  </si>
  <si>
    <t>310/2</t>
  </si>
  <si>
    <t>310/1</t>
  </si>
  <si>
    <t>310/3</t>
  </si>
  <si>
    <t>309/2</t>
  </si>
  <si>
    <t>309/1</t>
  </si>
  <si>
    <t>308/2</t>
  </si>
  <si>
    <t>308/1</t>
  </si>
  <si>
    <t>308/3</t>
  </si>
  <si>
    <t>311/1</t>
  </si>
  <si>
    <t>312/3</t>
  </si>
  <si>
    <t>312/2</t>
  </si>
  <si>
    <t>312/1</t>
  </si>
  <si>
    <t>312/5</t>
  </si>
  <si>
    <t>312/4</t>
  </si>
  <si>
    <t>316/1</t>
  </si>
  <si>
    <t>318/1</t>
  </si>
  <si>
    <t>319/1</t>
  </si>
  <si>
    <t>317/2</t>
  </si>
  <si>
    <t>317/1</t>
  </si>
  <si>
    <t>314/2</t>
  </si>
  <si>
    <t>314/1</t>
  </si>
  <si>
    <t>320/2</t>
  </si>
  <si>
    <t>320/1</t>
  </si>
  <si>
    <t>321/2</t>
  </si>
  <si>
    <t>321/1</t>
  </si>
  <si>
    <t>322/3</t>
  </si>
  <si>
    <t>322/2</t>
  </si>
  <si>
    <t>322/1</t>
  </si>
  <si>
    <t>323/2</t>
  </si>
  <si>
    <t>323/1</t>
  </si>
  <si>
    <t>324/1</t>
  </si>
  <si>
    <t>325/4</t>
  </si>
  <si>
    <t>325/3</t>
  </si>
  <si>
    <t>325/2</t>
  </si>
  <si>
    <t>325/1</t>
  </si>
  <si>
    <t>326/1</t>
  </si>
  <si>
    <t>326/5</t>
  </si>
  <si>
    <t>326/4</t>
  </si>
  <si>
    <t>326/3</t>
  </si>
  <si>
    <t>326/2</t>
  </si>
  <si>
    <t>327/1</t>
  </si>
  <si>
    <t>327/3</t>
  </si>
  <si>
    <t>327/2</t>
  </si>
  <si>
    <t>328/2</t>
  </si>
  <si>
    <t>328/1</t>
  </si>
  <si>
    <t>328/3</t>
  </si>
  <si>
    <t>329/1</t>
  </si>
  <si>
    <t>330/2</t>
  </si>
  <si>
    <t>330/1</t>
  </si>
  <si>
    <t>331/1</t>
  </si>
  <si>
    <t>332/2</t>
  </si>
  <si>
    <t>332/1</t>
  </si>
  <si>
    <t>335/3</t>
  </si>
  <si>
    <t>335/2</t>
  </si>
  <si>
    <t>335/1</t>
  </si>
  <si>
    <t>335/4</t>
  </si>
  <si>
    <t>334/1</t>
  </si>
  <si>
    <t>333/3</t>
  </si>
  <si>
    <t>333/2</t>
  </si>
  <si>
    <t>333/1</t>
  </si>
  <si>
    <t>333/5</t>
  </si>
  <si>
    <t>333/4</t>
  </si>
  <si>
    <t>336/2</t>
  </si>
  <si>
    <t>336/1</t>
  </si>
  <si>
    <t>337/2</t>
  </si>
  <si>
    <t>337/1</t>
  </si>
  <si>
    <t>337/3</t>
  </si>
  <si>
    <t>339/3</t>
  </si>
  <si>
    <t>339/2</t>
  </si>
  <si>
    <t>339/1</t>
  </si>
  <si>
    <t>338/1</t>
  </si>
  <si>
    <t>338/5</t>
  </si>
  <si>
    <t>338/4</t>
  </si>
  <si>
    <t>338/3</t>
  </si>
  <si>
    <t>338/2</t>
  </si>
  <si>
    <t>340/2</t>
  </si>
  <si>
    <t>340/1</t>
  </si>
  <si>
    <t>341/1</t>
  </si>
  <si>
    <t>342/1</t>
  </si>
  <si>
    <t>349/3</t>
  </si>
  <si>
    <t>349/2</t>
  </si>
  <si>
    <t>349/1</t>
  </si>
  <si>
    <t>349/4</t>
  </si>
  <si>
    <t>348/2</t>
  </si>
  <si>
    <t>348/1</t>
  </si>
  <si>
    <t>343/2</t>
  </si>
  <si>
    <t>343/1</t>
  </si>
  <si>
    <t>343/5</t>
  </si>
  <si>
    <t>343/4</t>
  </si>
  <si>
    <t>343/3</t>
  </si>
  <si>
    <t>344/2</t>
  </si>
  <si>
    <t>344/1</t>
  </si>
  <si>
    <t>344/3</t>
  </si>
  <si>
    <t>345/3</t>
  </si>
  <si>
    <t>345/2</t>
  </si>
  <si>
    <t>345/1</t>
  </si>
  <si>
    <t>345/4</t>
  </si>
  <si>
    <t>346/4</t>
  </si>
  <si>
    <t>346/3</t>
  </si>
  <si>
    <t>346/2</t>
  </si>
  <si>
    <t>346/1</t>
  </si>
  <si>
    <t>353/1</t>
  </si>
  <si>
    <t>355/2</t>
  </si>
  <si>
    <t>355/1</t>
  </si>
  <si>
    <t>351/1</t>
  </si>
  <si>
    <t>350/4</t>
  </si>
  <si>
    <t>350/3</t>
  </si>
  <si>
    <t>350/2</t>
  </si>
  <si>
    <t>350/1</t>
  </si>
  <si>
    <t>356/1</t>
  </si>
  <si>
    <t>352/1</t>
  </si>
  <si>
    <t>352/2</t>
  </si>
  <si>
    <t>354/1</t>
  </si>
  <si>
    <t>358/1</t>
  </si>
  <si>
    <t>357/4</t>
  </si>
  <si>
    <t>357/3</t>
  </si>
  <si>
    <t>357/2</t>
  </si>
  <si>
    <t>357/1</t>
  </si>
  <si>
    <t>359/3</t>
  </si>
  <si>
    <t>359/2</t>
  </si>
  <si>
    <t>359/1</t>
  </si>
  <si>
    <t>363/3</t>
  </si>
  <si>
    <t>363/2</t>
  </si>
  <si>
    <t>363/1</t>
  </si>
  <si>
    <t>360/2</t>
  </si>
  <si>
    <t>360/1</t>
  </si>
  <si>
    <t>360/3</t>
  </si>
  <si>
    <t>361/2</t>
  </si>
  <si>
    <t>361/1</t>
  </si>
  <si>
    <t>362/2</t>
  </si>
  <si>
    <t>362/1</t>
  </si>
  <si>
    <t>362/3</t>
  </si>
  <si>
    <t>364/4</t>
  </si>
  <si>
    <t>364/3</t>
  </si>
  <si>
    <t>364/2</t>
  </si>
  <si>
    <t>364/1</t>
  </si>
  <si>
    <t>366/2</t>
  </si>
  <si>
    <t>366/1</t>
  </si>
  <si>
    <t>366/3</t>
  </si>
  <si>
    <t>365/1</t>
  </si>
  <si>
    <t>365/4</t>
  </si>
  <si>
    <t>365/3</t>
  </si>
  <si>
    <t>365/2</t>
  </si>
  <si>
    <t>367/2</t>
  </si>
  <si>
    <t>367/1</t>
  </si>
  <si>
    <t>368/1</t>
  </si>
  <si>
    <t>369/1</t>
  </si>
  <si>
    <t>370/1</t>
  </si>
  <si>
    <t>370/2</t>
  </si>
  <si>
    <t>Data Resep</t>
  </si>
  <si>
    <t>Data Master Obat</t>
  </si>
  <si>
    <t>PT Enseval Putera Megatrading</t>
  </si>
  <si>
    <t xml:space="preserve"> A1H223</t>
  </si>
  <si>
    <t xml:space="preserve"> G90146BI</t>
  </si>
  <si>
    <t xml:space="preserve"> J82083B</t>
  </si>
  <si>
    <t xml:space="preserve"> 18TH079</t>
  </si>
  <si>
    <t xml:space="preserve"> G1923GT</t>
  </si>
  <si>
    <t xml:space="preserve"> FV0727</t>
  </si>
  <si>
    <t xml:space="preserve"> 780H19</t>
  </si>
  <si>
    <t xml:space="preserve"> KPJ54749</t>
  </si>
  <si>
    <t xml:space="preserve"> 9H0134</t>
  </si>
  <si>
    <t xml:space="preserve"> N20012</t>
  </si>
  <si>
    <t>E1M402</t>
  </si>
  <si>
    <t xml:space="preserve"> 24121L0240</t>
  </si>
  <si>
    <t>24121L0020</t>
  </si>
  <si>
    <t>24121L0270</t>
  </si>
  <si>
    <t>W23681707</t>
  </si>
  <si>
    <t>HTSVND21492</t>
  </si>
  <si>
    <t>HTSVND16466</t>
  </si>
  <si>
    <t xml:space="preserve"> HTSVND13355</t>
  </si>
  <si>
    <t>T5056009</t>
  </si>
  <si>
    <t>T5056010</t>
  </si>
  <si>
    <t>TPODA10244</t>
  </si>
  <si>
    <t>TPODA10202</t>
  </si>
  <si>
    <t>H81701B</t>
  </si>
  <si>
    <t>G81388B</t>
  </si>
  <si>
    <t>H21019</t>
  </si>
  <si>
    <t>CB9739</t>
  </si>
  <si>
    <t>CB9738</t>
  </si>
  <si>
    <t>CB9731</t>
  </si>
  <si>
    <t>CB9735</t>
  </si>
  <si>
    <t xml:space="preserve"> I93052S</t>
  </si>
  <si>
    <t>F91599B</t>
  </si>
  <si>
    <t>19RF3004</t>
  </si>
  <si>
    <t>Kode Obat</t>
  </si>
  <si>
    <t>Nama Obat</t>
  </si>
  <si>
    <t xml:space="preserve">Banyaknya </t>
  </si>
  <si>
    <t xml:space="preserve">Harga Jual </t>
  </si>
  <si>
    <t>Labu</t>
  </si>
  <si>
    <t>NAMA OBAT</t>
  </si>
  <si>
    <t>KODE OBAT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</si>
</sst>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[$-421]dd\ mmmm\ yyyy;@"/>
    <numFmt numFmtId="168" formatCode="[$-409]d\-mmm\-yyyy;@"/>
    <numFmt numFmtId="169" formatCode="[$-409]dd\-mmm\-yy;@"/>
    <numFmt numFmtId="170" formatCode="#,##0;[Red]#,##0"/>
    <numFmt numFmtId="171" formatCode="_(* #,##0.0_);_(* \(#,##0.0\);_(* &quot;-&quot;_);_(@_)"/>
    <numFmt numFmtId="172" formatCode="dd/mm/yyyy;@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96B3D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18" fillId="0" borderId="0">
      <protection locked="0"/>
    </xf>
    <xf numFmtId="164" fontId="18" fillId="0" borderId="0">
      <protection locked="0"/>
    </xf>
    <xf numFmtId="0" fontId="24" fillId="0" borderId="0">
      <protection locked="0"/>
    </xf>
    <xf numFmtId="0" fontId="18" fillId="0" borderId="0"/>
  </cellStyleXfs>
  <cellXfs count="189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/>
    </xf>
    <xf numFmtId="1" fontId="2" fillId="2" borderId="1" xfId="3" applyNumberFormat="1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/>
    </xf>
    <xf numFmtId="0" fontId="5" fillId="2" borderId="2" xfId="3" applyFont="1" applyFill="1" applyBorder="1"/>
    <xf numFmtId="0" fontId="5" fillId="2" borderId="2" xfId="3" applyFont="1" applyFill="1" applyBorder="1" applyAlignment="1">
      <alignment horizontal="left"/>
    </xf>
    <xf numFmtId="1" fontId="6" fillId="2" borderId="2" xfId="3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right"/>
    </xf>
    <xf numFmtId="1" fontId="6" fillId="2" borderId="2" xfId="3" applyNumberFormat="1" applyFont="1" applyFill="1" applyBorder="1" applyAlignment="1">
      <alignment horizontal="right"/>
    </xf>
    <xf numFmtId="3" fontId="6" fillId="2" borderId="2" xfId="3" applyNumberFormat="1" applyFont="1" applyFill="1" applyBorder="1" applyAlignment="1">
      <alignment vertical="center"/>
    </xf>
    <xf numFmtId="0" fontId="6" fillId="2" borderId="2" xfId="3" applyFont="1" applyFill="1" applyBorder="1" applyAlignment="1">
      <alignment horizontal="right"/>
    </xf>
    <xf numFmtId="37" fontId="6" fillId="2" borderId="2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horizontal="center"/>
    </xf>
    <xf numFmtId="165" fontId="6" fillId="2" borderId="2" xfId="3" applyNumberFormat="1" applyFont="1" applyFill="1" applyBorder="1" applyAlignment="1">
      <alignment horizontal="center"/>
    </xf>
    <xf numFmtId="1" fontId="5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>
      <alignment vertical="top"/>
    </xf>
    <xf numFmtId="0" fontId="6" fillId="2" borderId="2" xfId="5" applyFont="1" applyFill="1" applyBorder="1" applyAlignment="1">
      <alignment horizontal="left" vertical="top"/>
    </xf>
    <xf numFmtId="0" fontId="6" fillId="2" borderId="2" xfId="5" applyFont="1" applyFill="1" applyBorder="1" applyAlignment="1">
      <alignment horizontal="center"/>
    </xf>
    <xf numFmtId="165" fontId="5" fillId="2" borderId="2" xfId="3" applyNumberFormat="1" applyFont="1" applyFill="1" applyBorder="1" applyAlignment="1">
      <alignment horizontal="center"/>
    </xf>
    <xf numFmtId="2" fontId="6" fillId="2" borderId="2" xfId="3" applyNumberFormat="1" applyFont="1" applyFill="1" applyBorder="1" applyAlignment="1"/>
    <xf numFmtId="0" fontId="5" fillId="2" borderId="2" xfId="5" applyFont="1" applyFill="1" applyBorder="1" applyAlignment="1">
      <alignment vertical="top"/>
    </xf>
    <xf numFmtId="166" fontId="6" fillId="2" borderId="2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vertical="top"/>
    </xf>
    <xf numFmtId="0" fontId="6" fillId="2" borderId="2" xfId="3" applyFont="1" applyFill="1" applyBorder="1" applyAlignment="1">
      <alignment horizontal="left" vertical="top"/>
    </xf>
    <xf numFmtId="2" fontId="6" fillId="2" borderId="2" xfId="1" applyNumberFormat="1" applyFont="1" applyFill="1" applyBorder="1" applyAlignment="1"/>
    <xf numFmtId="0" fontId="6" fillId="2" borderId="2" xfId="3" applyFont="1" applyFill="1" applyBorder="1" applyAlignment="1">
      <alignment horizontal="center" vertical="top"/>
    </xf>
    <xf numFmtId="165" fontId="6" fillId="2" borderId="2" xfId="3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>
      <alignment horizontal="center" vertical="top"/>
    </xf>
    <xf numFmtId="1" fontId="5" fillId="2" borderId="2" xfId="3" applyNumberFormat="1" applyFont="1" applyFill="1" applyBorder="1" applyAlignment="1">
      <alignment horizontal="center" vertical="top"/>
    </xf>
    <xf numFmtId="0" fontId="5" fillId="2" borderId="2" xfId="5" applyFont="1" applyFill="1" applyBorder="1" applyAlignment="1">
      <alignment horizontal="left" vertical="top"/>
    </xf>
    <xf numFmtId="2" fontId="6" fillId="2" borderId="2" xfId="3" applyNumberFormat="1" applyFont="1" applyFill="1" applyBorder="1" applyAlignment="1">
      <alignment horizontal="right"/>
    </xf>
    <xf numFmtId="0" fontId="6" fillId="2" borderId="2" xfId="5" applyFont="1" applyFill="1" applyBorder="1" applyAlignment="1">
      <alignment horizontal="left" vertical="top" indent="1"/>
    </xf>
    <xf numFmtId="0" fontId="6" fillId="2" borderId="2" xfId="5" applyFont="1" applyFill="1" applyBorder="1" applyAlignment="1"/>
    <xf numFmtId="0" fontId="6" fillId="2" borderId="2" xfId="5" applyFont="1" applyFill="1" applyBorder="1" applyAlignment="1">
      <alignment horizontal="left" vertical="center"/>
    </xf>
    <xf numFmtId="0" fontId="6" fillId="2" borderId="2" xfId="3" applyFont="1" applyFill="1" applyBorder="1"/>
    <xf numFmtId="0" fontId="6" fillId="2" borderId="2" xfId="3" applyFont="1" applyFill="1" applyBorder="1" applyAlignment="1">
      <alignment horizontal="left"/>
    </xf>
    <xf numFmtId="2" fontId="6" fillId="2" borderId="2" xfId="1" applyNumberFormat="1" applyFont="1" applyFill="1" applyBorder="1" applyAlignment="1">
      <alignment horizontal="center"/>
    </xf>
    <xf numFmtId="165" fontId="6" fillId="2" borderId="0" xfId="3" applyNumberFormat="1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2" fontId="5" fillId="2" borderId="2" xfId="1" applyNumberFormat="1" applyFont="1" applyFill="1" applyBorder="1" applyAlignment="1">
      <alignment vertical="top"/>
    </xf>
    <xf numFmtId="1" fontId="5" fillId="2" borderId="2" xfId="3" applyNumberFormat="1" applyFont="1" applyFill="1" applyBorder="1" applyAlignment="1">
      <alignment horizontal="right" vertical="top"/>
    </xf>
    <xf numFmtId="165" fontId="5" fillId="2" borderId="2" xfId="3" quotePrefix="1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/>
    <xf numFmtId="0" fontId="6" fillId="2" borderId="2" xfId="3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left" vertical="top" wrapText="1"/>
    </xf>
    <xf numFmtId="1" fontId="6" fillId="2" borderId="2" xfId="3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" fontId="6" fillId="2" borderId="2" xfId="3" applyNumberFormat="1" applyFont="1" applyFill="1" applyBorder="1" applyAlignment="1">
      <alignment horizontal="center" vertical="top" wrapText="1"/>
    </xf>
    <xf numFmtId="0" fontId="6" fillId="2" borderId="2" xfId="3" applyFont="1" applyFill="1" applyBorder="1" applyAlignment="1">
      <alignment horizontal="center" vertical="top" wrapText="1"/>
    </xf>
    <xf numFmtId="165" fontId="6" fillId="2" borderId="2" xfId="3" applyNumberFormat="1" applyFont="1" applyFill="1" applyBorder="1" applyAlignment="1">
      <alignment horizontal="center" vertical="top" wrapText="1"/>
    </xf>
    <xf numFmtId="0" fontId="5" fillId="2" borderId="2" xfId="3" applyFont="1" applyFill="1" applyBorder="1" applyAlignment="1" applyProtection="1">
      <alignment horizontal="left" vertical="top"/>
    </xf>
    <xf numFmtId="0" fontId="7" fillId="2" borderId="2" xfId="0" applyFont="1" applyFill="1" applyBorder="1"/>
    <xf numFmtId="0" fontId="5" fillId="2" borderId="2" xfId="5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right"/>
    </xf>
    <xf numFmtId="1" fontId="5" fillId="2" borderId="2" xfId="3" applyNumberFormat="1" applyFont="1" applyFill="1" applyBorder="1" applyAlignment="1">
      <alignment horizontal="right"/>
    </xf>
    <xf numFmtId="37" fontId="5" fillId="2" borderId="2" xfId="3" applyNumberFormat="1" applyFont="1" applyFill="1" applyBorder="1" applyAlignment="1">
      <alignment horizontal="right"/>
    </xf>
    <xf numFmtId="0" fontId="8" fillId="2" borderId="2" xfId="0" applyFont="1" applyFill="1" applyBorder="1" applyAlignment="1">
      <alignment vertical="center" wrapText="1"/>
    </xf>
    <xf numFmtId="0" fontId="9" fillId="2" borderId="2" xfId="3" applyFont="1" applyFill="1" applyBorder="1" applyAlignment="1">
      <alignment horizontal="center"/>
    </xf>
    <xf numFmtId="2" fontId="6" fillId="2" borderId="2" xfId="3" applyNumberFormat="1" applyFont="1" applyFill="1" applyBorder="1" applyAlignment="1">
      <alignment horizontal="center"/>
    </xf>
    <xf numFmtId="167" fontId="6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 applyProtection="1">
      <alignment vertical="top"/>
    </xf>
    <xf numFmtId="165" fontId="6" fillId="2" borderId="2" xfId="2" applyNumberFormat="1" applyFont="1" applyFill="1" applyBorder="1" applyAlignment="1">
      <alignment horizontal="center" vertical="top"/>
    </xf>
    <xf numFmtId="165" fontId="5" fillId="2" borderId="2" xfId="3" applyNumberFormat="1" applyFont="1" applyFill="1" applyBorder="1" applyAlignment="1">
      <alignment horizontal="center" vertical="top"/>
    </xf>
    <xf numFmtId="0" fontId="6" fillId="2" borderId="2" xfId="5" applyFont="1" applyFill="1" applyBorder="1" applyAlignment="1">
      <alignment horizontal="left"/>
    </xf>
    <xf numFmtId="0" fontId="10" fillId="2" borderId="2" xfId="0" applyFont="1" applyFill="1" applyBorder="1"/>
    <xf numFmtId="0" fontId="6" fillId="2" borderId="2" xfId="2" quotePrefix="1" applyNumberFormat="1" applyFont="1" applyFill="1" applyBorder="1" applyAlignment="1">
      <alignment horizontal="center" vertical="top"/>
    </xf>
    <xf numFmtId="0" fontId="6" fillId="2" borderId="2" xfId="0" applyFont="1" applyFill="1" applyBorder="1" applyAlignment="1">
      <alignment vertical="top"/>
    </xf>
    <xf numFmtId="0" fontId="7" fillId="2" borderId="2" xfId="5" applyFont="1" applyFill="1" applyBorder="1" applyAlignment="1" applyProtection="1">
      <alignment horizontal="left" vertical="top"/>
    </xf>
    <xf numFmtId="0" fontId="7" fillId="2" borderId="2" xfId="5" applyFont="1" applyFill="1" applyBorder="1" applyAlignment="1">
      <alignment horizontal="left" vertical="top"/>
    </xf>
    <xf numFmtId="168" fontId="6" fillId="2" borderId="2" xfId="3" applyNumberFormat="1" applyFont="1" applyFill="1" applyBorder="1" applyAlignment="1">
      <alignment horizontal="center"/>
    </xf>
    <xf numFmtId="168" fontId="5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>
      <alignment vertical="center"/>
    </xf>
    <xf numFmtId="0" fontId="6" fillId="2" borderId="1" xfId="5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" fontId="6" fillId="2" borderId="1" xfId="3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/>
    <xf numFmtId="1" fontId="6" fillId="2" borderId="1" xfId="3" applyNumberFormat="1" applyFont="1" applyFill="1" applyBorder="1" applyAlignment="1">
      <alignment horizontal="right"/>
    </xf>
    <xf numFmtId="3" fontId="6" fillId="2" borderId="1" xfId="3" applyNumberFormat="1" applyFont="1" applyFill="1" applyBorder="1" applyAlignment="1">
      <alignment vertical="center"/>
    </xf>
    <xf numFmtId="0" fontId="6" fillId="2" borderId="1" xfId="3" applyFont="1" applyFill="1" applyBorder="1" applyAlignment="1">
      <alignment horizontal="right"/>
    </xf>
    <xf numFmtId="37" fontId="6" fillId="2" borderId="1" xfId="3" applyNumberFormat="1" applyFont="1" applyFill="1" applyBorder="1" applyAlignment="1">
      <alignment horizontal="right"/>
    </xf>
    <xf numFmtId="0" fontId="6" fillId="2" borderId="1" xfId="3" applyFont="1" applyFill="1" applyBorder="1" applyAlignment="1">
      <alignment horizontal="center" vertical="top"/>
    </xf>
    <xf numFmtId="165" fontId="6" fillId="2" borderId="1" xfId="3" applyNumberFormat="1" applyFont="1" applyFill="1" applyBorder="1" applyAlignment="1">
      <alignment horizontal="center" vertical="top"/>
    </xf>
    <xf numFmtId="1" fontId="6" fillId="2" borderId="1" xfId="3" applyNumberFormat="1" applyFont="1" applyFill="1" applyBorder="1" applyAlignment="1">
      <alignment horizontal="center" vertical="top"/>
    </xf>
    <xf numFmtId="1" fontId="5" fillId="2" borderId="1" xfId="3" applyNumberFormat="1" applyFont="1" applyFill="1" applyBorder="1" applyAlignment="1">
      <alignment horizontal="center" vertical="top"/>
    </xf>
    <xf numFmtId="0" fontId="5" fillId="2" borderId="2" xfId="3" applyFont="1" applyFill="1" applyBorder="1" applyAlignment="1">
      <alignment vertical="top"/>
    </xf>
    <xf numFmtId="0" fontId="5" fillId="2" borderId="2" xfId="3" applyFont="1" applyFill="1" applyBorder="1" applyAlignment="1">
      <alignment horizontal="left" vertical="top"/>
    </xf>
    <xf numFmtId="2" fontId="5" fillId="2" borderId="2" xfId="3" applyNumberFormat="1" applyFont="1" applyFill="1" applyBorder="1" applyAlignment="1"/>
    <xf numFmtId="0" fontId="0" fillId="0" borderId="2" xfId="0" applyBorder="1"/>
    <xf numFmtId="0" fontId="0" fillId="0" borderId="0" xfId="0" applyAlignment="1">
      <alignment horizontal="center"/>
    </xf>
    <xf numFmtId="0" fontId="17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3" fillId="0" borderId="0" xfId="0" applyFont="1"/>
    <xf numFmtId="0" fontId="19" fillId="0" borderId="2" xfId="6" applyFont="1" applyFill="1" applyBorder="1" applyAlignment="1" applyProtection="1">
      <alignment horizontal="left" vertical="top"/>
    </xf>
    <xf numFmtId="0" fontId="19" fillId="0" borderId="2" xfId="6" applyFont="1" applyBorder="1" applyAlignment="1" applyProtection="1">
      <alignment horizontal="center"/>
    </xf>
    <xf numFmtId="1" fontId="19" fillId="0" borderId="2" xfId="7" applyNumberFormat="1" applyFont="1" applyBorder="1" applyAlignment="1" applyProtection="1">
      <alignment horizontal="center"/>
    </xf>
    <xf numFmtId="1" fontId="19" fillId="2" borderId="2" xfId="7" applyNumberFormat="1" applyFont="1" applyFill="1" applyBorder="1" applyAlignment="1" applyProtection="1">
      <alignment horizontal="center"/>
    </xf>
    <xf numFmtId="0" fontId="19" fillId="0" borderId="0" xfId="6" applyFont="1" applyAlignment="1" applyProtection="1"/>
    <xf numFmtId="0" fontId="20" fillId="3" borderId="2" xfId="6" applyFont="1" applyFill="1" applyBorder="1" applyAlignment="1" applyProtection="1">
      <alignment horizontal="center" vertical="center"/>
    </xf>
    <xf numFmtId="169" fontId="20" fillId="3" borderId="2" xfId="6" applyNumberFormat="1" applyFont="1" applyFill="1" applyBorder="1" applyAlignment="1" applyProtection="1">
      <alignment horizontal="center" vertical="center"/>
    </xf>
    <xf numFmtId="168" fontId="20" fillId="3" borderId="2" xfId="6" applyNumberFormat="1" applyFont="1" applyFill="1" applyBorder="1" applyAlignment="1" applyProtection="1">
      <alignment horizontal="center" vertical="center"/>
    </xf>
    <xf numFmtId="49" fontId="20" fillId="3" borderId="2" xfId="6" applyNumberFormat="1" applyFont="1" applyFill="1" applyBorder="1" applyAlignment="1" applyProtection="1">
      <alignment horizontal="center" vertical="center"/>
    </xf>
    <xf numFmtId="170" fontId="20" fillId="3" borderId="2" xfId="6" applyNumberFormat="1" applyFont="1" applyFill="1" applyBorder="1" applyAlignment="1" applyProtection="1">
      <alignment horizontal="center" vertical="center" wrapText="1"/>
    </xf>
    <xf numFmtId="164" fontId="20" fillId="3" borderId="2" xfId="6" applyNumberFormat="1" applyFont="1" applyFill="1" applyBorder="1" applyAlignment="1" applyProtection="1">
      <alignment horizontal="center" vertical="center"/>
    </xf>
    <xf numFmtId="170" fontId="20" fillId="3" borderId="2" xfId="6" applyNumberFormat="1" applyFont="1" applyFill="1" applyBorder="1" applyAlignment="1" applyProtection="1">
      <alignment horizontal="center" vertical="center"/>
    </xf>
    <xf numFmtId="171" fontId="20" fillId="3" borderId="2" xfId="6" applyNumberFormat="1" applyFont="1" applyFill="1" applyBorder="1" applyAlignment="1" applyProtection="1">
      <alignment horizontal="center" vertical="center"/>
    </xf>
    <xf numFmtId="0" fontId="21" fillId="2" borderId="2" xfId="5" applyFont="1" applyFill="1" applyBorder="1" applyAlignment="1">
      <alignment vertical="top"/>
    </xf>
    <xf numFmtId="166" fontId="19" fillId="2" borderId="2" xfId="7" applyNumberFormat="1" applyFont="1" applyFill="1" applyBorder="1" applyAlignment="1" applyProtection="1">
      <alignment horizontal="center"/>
    </xf>
    <xf numFmtId="0" fontId="9" fillId="2" borderId="2" xfId="6" applyFont="1" applyFill="1" applyBorder="1" applyAlignment="1" applyProtection="1">
      <alignment horizontal="center" vertical="center"/>
    </xf>
    <xf numFmtId="169" fontId="9" fillId="2" borderId="2" xfId="6" quotePrefix="1" applyNumberFormat="1" applyFont="1" applyFill="1" applyBorder="1" applyAlignment="1" applyProtection="1">
      <alignment horizontal="center" vertical="center"/>
    </xf>
    <xf numFmtId="0" fontId="22" fillId="2" borderId="2" xfId="6" applyFont="1" applyFill="1" applyBorder="1" applyAlignment="1" applyProtection="1">
      <alignment horizontal="center" vertical="center"/>
    </xf>
    <xf numFmtId="14" fontId="9" fillId="2" borderId="2" xfId="6" quotePrefix="1" applyNumberFormat="1" applyFont="1" applyFill="1" applyBorder="1" applyAlignment="1" applyProtection="1">
      <alignment horizontal="center" vertical="center"/>
    </xf>
    <xf numFmtId="49" fontId="9" fillId="2" borderId="2" xfId="6" quotePrefix="1" applyNumberFormat="1" applyFont="1" applyFill="1" applyBorder="1" applyAlignment="1" applyProtection="1">
      <alignment horizontal="center" vertical="center"/>
    </xf>
    <xf numFmtId="164" fontId="9" fillId="2" borderId="2" xfId="6" applyNumberFormat="1" applyFont="1" applyFill="1" applyBorder="1" applyAlignment="1" applyProtection="1">
      <alignment horizontal="center" vertical="center"/>
    </xf>
    <xf numFmtId="170" fontId="9" fillId="2" borderId="2" xfId="6" applyNumberFormat="1" applyFont="1" applyFill="1" applyBorder="1" applyAlignment="1" applyProtection="1">
      <alignment horizontal="center" vertical="center" wrapText="1"/>
    </xf>
    <xf numFmtId="3" fontId="0" fillId="0" borderId="2" xfId="0" applyNumberFormat="1" applyBorder="1" applyAlignment="1">
      <alignment vertical="center" wrapText="1"/>
    </xf>
    <xf numFmtId="0" fontId="21" fillId="2" borderId="2" xfId="3" applyFont="1" applyFill="1" applyBorder="1" applyAlignment="1">
      <alignment vertical="top"/>
    </xf>
    <xf numFmtId="0" fontId="21" fillId="2" borderId="2" xfId="5" applyFont="1" applyFill="1" applyBorder="1" applyAlignment="1" applyProtection="1">
      <alignment vertical="top"/>
    </xf>
    <xf numFmtId="0" fontId="21" fillId="2" borderId="2" xfId="5" applyFont="1" applyFill="1" applyBorder="1" applyAlignment="1"/>
    <xf numFmtId="0" fontId="21" fillId="2" borderId="2" xfId="3" applyFont="1" applyFill="1" applyBorder="1"/>
    <xf numFmtId="14" fontId="9" fillId="2" borderId="2" xfId="6" applyNumberFormat="1" applyFont="1" applyFill="1" applyBorder="1" applyAlignment="1" applyProtection="1">
      <alignment horizontal="center" vertical="center"/>
    </xf>
    <xf numFmtId="49" fontId="9" fillId="2" borderId="2" xfId="6" applyNumberFormat="1" applyFont="1" applyFill="1" applyBorder="1" applyAlignment="1" applyProtection="1">
      <alignment horizontal="center" vertical="center"/>
    </xf>
    <xf numFmtId="0" fontId="0" fillId="2" borderId="0" xfId="0" applyFill="1"/>
    <xf numFmtId="0" fontId="19" fillId="0" borderId="0" xfId="6" applyFont="1" applyBorder="1" applyAlignment="1" applyProtection="1"/>
    <xf numFmtId="0" fontId="23" fillId="0" borderId="0" xfId="0" applyFont="1" applyFill="1" applyAlignment="1">
      <alignment horizontal="left" vertical="top"/>
    </xf>
    <xf numFmtId="0" fontId="19" fillId="0" borderId="0" xfId="6" applyFont="1" applyBorder="1" applyAlignment="1" applyProtection="1">
      <alignment horizontal="center"/>
    </xf>
    <xf numFmtId="1" fontId="19" fillId="0" borderId="0" xfId="6" applyNumberFormat="1" applyFont="1" applyBorder="1" applyAlignment="1" applyProtection="1">
      <alignment horizontal="center"/>
    </xf>
    <xf numFmtId="1" fontId="19" fillId="2" borderId="0" xfId="6" applyNumberFormat="1" applyFont="1" applyFill="1" applyBorder="1" applyAlignment="1" applyProtection="1">
      <alignment horizontal="center"/>
    </xf>
    <xf numFmtId="0" fontId="19" fillId="4" borderId="0" xfId="6" applyFont="1" applyFill="1" applyAlignment="1" applyProtection="1">
      <alignment horizontal="center"/>
    </xf>
    <xf numFmtId="169" fontId="19" fillId="5" borderId="0" xfId="6" applyNumberFormat="1" applyFont="1" applyFill="1" applyAlignment="1" applyProtection="1">
      <alignment horizontal="center"/>
    </xf>
    <xf numFmtId="0" fontId="22" fillId="4" borderId="0" xfId="6" applyFont="1" applyFill="1" applyAlignment="1" applyProtection="1">
      <alignment horizontal="left" indent="1"/>
    </xf>
    <xf numFmtId="0" fontId="9" fillId="4" borderId="0" xfId="6" applyFont="1" applyFill="1" applyBorder="1" applyAlignment="1" applyProtection="1">
      <alignment horizontal="left" indent="1"/>
    </xf>
    <xf numFmtId="172" fontId="19" fillId="4" borderId="0" xfId="6" applyNumberFormat="1" applyFont="1" applyFill="1" applyAlignment="1" applyProtection="1">
      <alignment horizontal="center"/>
    </xf>
    <xf numFmtId="49" fontId="19" fillId="4" borderId="0" xfId="6" applyNumberFormat="1" applyFont="1" applyFill="1" applyAlignment="1" applyProtection="1">
      <alignment horizontal="center"/>
    </xf>
    <xf numFmtId="0" fontId="19" fillId="4" borderId="0" xfId="6" applyFont="1" applyFill="1" applyAlignment="1" applyProtection="1">
      <alignment horizontal="left" indent="1"/>
    </xf>
    <xf numFmtId="170" fontId="19" fillId="0" borderId="3" xfId="6" applyNumberFormat="1" applyFont="1" applyBorder="1" applyAlignment="1" applyProtection="1">
      <alignment horizontal="right" indent="1"/>
    </xf>
    <xf numFmtId="1" fontId="19" fillId="0" borderId="2" xfId="6" applyNumberFormat="1" applyFont="1" applyBorder="1" applyAlignment="1" applyProtection="1">
      <alignment horizontal="right"/>
    </xf>
    <xf numFmtId="1" fontId="19" fillId="2" borderId="2" xfId="6" applyNumberFormat="1" applyFont="1" applyFill="1" applyBorder="1" applyAlignment="1" applyProtection="1">
      <alignment horizontal="right"/>
    </xf>
    <xf numFmtId="0" fontId="23" fillId="0" borderId="0" xfId="0" applyFont="1" applyFill="1"/>
    <xf numFmtId="0" fontId="23" fillId="0" borderId="0" xfId="0" applyFont="1"/>
    <xf numFmtId="170" fontId="19" fillId="0" borderId="2" xfId="6" applyNumberFormat="1" applyFont="1" applyBorder="1" applyAlignment="1" applyProtection="1">
      <alignment horizontal="right" indent="1"/>
    </xf>
    <xf numFmtId="1" fontId="19" fillId="2" borderId="2" xfId="6" quotePrefix="1" applyNumberFormat="1" applyFont="1" applyFill="1" applyBorder="1" applyAlignment="1" applyProtection="1">
      <alignment horizontal="right"/>
    </xf>
    <xf numFmtId="1" fontId="20" fillId="2" borderId="2" xfId="8" applyNumberFormat="1" applyFont="1" applyFill="1" applyBorder="1" applyAlignment="1" applyProtection="1">
      <alignment horizontal="right"/>
    </xf>
    <xf numFmtId="0" fontId="23" fillId="2" borderId="2" xfId="0" applyFont="1" applyFill="1" applyBorder="1"/>
    <xf numFmtId="43" fontId="0" fillId="0" borderId="2" xfId="0" applyNumberFormat="1" applyBorder="1" applyAlignment="1">
      <alignment vertical="center" wrapText="1"/>
    </xf>
    <xf numFmtId="0" fontId="23" fillId="0" borderId="2" xfId="5" applyFont="1" applyFill="1" applyBorder="1" applyAlignment="1" applyProtection="1">
      <alignment horizontal="left" vertical="top"/>
    </xf>
    <xf numFmtId="0" fontId="9" fillId="0" borderId="2" xfId="3" applyFont="1" applyFill="1" applyBorder="1" applyAlignment="1">
      <alignment vertical="top"/>
    </xf>
    <xf numFmtId="0" fontId="21" fillId="0" borderId="2" xfId="5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2" xfId="5" applyFont="1" applyFill="1" applyBorder="1" applyAlignment="1">
      <alignment horizontal="left" vertical="top"/>
    </xf>
    <xf numFmtId="0" fontId="21" fillId="0" borderId="2" xfId="5" applyFont="1" applyFill="1" applyBorder="1" applyAlignment="1">
      <alignment horizontal="left"/>
    </xf>
    <xf numFmtId="0" fontId="21" fillId="0" borderId="2" xfId="3" applyFont="1" applyFill="1" applyBorder="1" applyAlignment="1">
      <alignment vertical="top"/>
    </xf>
    <xf numFmtId="0" fontId="9" fillId="2" borderId="2" xfId="5" applyFont="1" applyFill="1" applyBorder="1" applyAlignment="1">
      <alignment vertical="top"/>
    </xf>
    <xf numFmtId="43" fontId="13" fillId="0" borderId="2" xfId="0" applyNumberFormat="1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1" fillId="2" borderId="2" xfId="5" applyFont="1" applyFill="1" applyBorder="1" applyAlignment="1">
      <alignment horizontal="left" vertical="top" indent="1"/>
    </xf>
    <xf numFmtId="0" fontId="21" fillId="0" borderId="2" xfId="3" applyFont="1" applyFill="1" applyBorder="1"/>
    <xf numFmtId="0" fontId="19" fillId="2" borderId="0" xfId="6" applyFont="1" applyFill="1" applyAlignment="1" applyProtection="1"/>
    <xf numFmtId="169" fontId="9" fillId="2" borderId="2" xfId="6" applyNumberFormat="1" applyFont="1" applyFill="1" applyBorder="1" applyAlignment="1" applyProtection="1">
      <alignment horizontal="center" vertical="center"/>
    </xf>
    <xf numFmtId="0" fontId="20" fillId="2" borderId="2" xfId="6" applyFont="1" applyFill="1" applyBorder="1" applyAlignment="1" applyProtection="1">
      <alignment horizontal="center" vertical="center"/>
    </xf>
    <xf numFmtId="168" fontId="9" fillId="2" borderId="2" xfId="6" quotePrefix="1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170" fontId="9" fillId="2" borderId="2" xfId="6" applyNumberFormat="1" applyFont="1" applyFill="1" applyBorder="1" applyAlignment="1" applyProtection="1">
      <alignment horizontal="right" vertical="center"/>
    </xf>
    <xf numFmtId="165" fontId="2" fillId="2" borderId="0" xfId="3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2" borderId="2" xfId="2" applyFont="1" applyFill="1" applyBorder="1" applyAlignment="1">
      <alignment horizontal="center" vertical="center" wrapText="1"/>
    </xf>
    <xf numFmtId="165" fontId="2" fillId="2" borderId="2" xfId="3" applyNumberFormat="1" applyFont="1" applyFill="1" applyBorder="1" applyAlignment="1">
      <alignment horizontal="center" vertical="center"/>
    </xf>
    <xf numFmtId="1" fontId="6" fillId="2" borderId="5" xfId="3" applyNumberFormat="1" applyFont="1" applyFill="1" applyBorder="1" applyAlignment="1">
      <alignment horizontal="center" vertical="top"/>
    </xf>
    <xf numFmtId="1" fontId="6" fillId="2" borderId="5" xfId="3" applyNumberFormat="1" applyFont="1" applyFill="1" applyBorder="1" applyAlignment="1">
      <alignment horizontal="center"/>
    </xf>
    <xf numFmtId="165" fontId="6" fillId="2" borderId="3" xfId="3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2" xfId="9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8" fillId="0" borderId="2" xfId="9" applyBorder="1" applyAlignment="1">
      <alignment horizontal="left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" fontId="15" fillId="0" borderId="4" xfId="0" applyNumberFormat="1" applyFont="1" applyBorder="1" applyAlignment="1">
      <alignment horizontal="center"/>
    </xf>
  </cellXfs>
  <cellStyles count="10">
    <cellStyle name="Comma" xfId="1" builtinId="3"/>
    <cellStyle name="Comma 4" xfId="7" xr:uid="{00000000-0005-0000-0000-000001000000}"/>
    <cellStyle name="Comma 4 2" xfId="4" xr:uid="{00000000-0005-0000-0000-000002000000}"/>
    <cellStyle name="Normal" xfId="0" builtinId="0"/>
    <cellStyle name="Normal 2" xfId="9" xr:uid="{00000000-0005-0000-0000-000004000000}"/>
    <cellStyle name="Normal 2 2" xfId="6" xr:uid="{00000000-0005-0000-0000-000005000000}"/>
    <cellStyle name="Normal 2 2 2" xfId="8" xr:uid="{00000000-0005-0000-0000-000006000000}"/>
    <cellStyle name="Normal 2 2 2 2" xfId="2" xr:uid="{00000000-0005-0000-0000-000007000000}"/>
    <cellStyle name="Normal 5 2 2" xfId="3" xr:uid="{00000000-0005-0000-0000-000008000000}"/>
    <cellStyle name="Normal 8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38100</xdr:rowOff>
    </xdr:from>
    <xdr:to>
      <xdr:col>6</xdr:col>
      <xdr:colOff>1257300</xdr:colOff>
      <xdr:row>5</xdr:row>
      <xdr:rowOff>123825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81025" y="38100"/>
          <a:ext cx="883920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0</xdr:row>
      <xdr:rowOff>0</xdr:rowOff>
    </xdr:from>
    <xdr:to>
      <xdr:col>8</xdr:col>
      <xdr:colOff>0</xdr:colOff>
      <xdr:row>6</xdr:row>
      <xdr:rowOff>209550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3851" y="0"/>
          <a:ext cx="7277099" cy="1352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2376016</xdr:colOff>
      <xdr:row>0</xdr:row>
      <xdr:rowOff>0</xdr:rowOff>
    </xdr:from>
    <xdr:to>
      <xdr:col>15</xdr:col>
      <xdr:colOff>1193241</xdr:colOff>
      <xdr:row>6</xdr:row>
      <xdr:rowOff>52334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778598" y="0"/>
          <a:ext cx="4772967" cy="11827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0</xdr:row>
      <xdr:rowOff>38100</xdr:rowOff>
    </xdr:from>
    <xdr:to>
      <xdr:col>12</xdr:col>
      <xdr:colOff>152401</xdr:colOff>
      <xdr:row>5</xdr:row>
      <xdr:rowOff>180975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0276" y="38100"/>
          <a:ext cx="12668250" cy="10953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2022\LAPORAN%20PENERIMAAN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\KIRIM%20PAK%20PERI\APRIL\LP%20OBAT%20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LAPORAN%20PENERIMA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\setoran%202022\MEI\STOK%20ME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  <sheetName val="FEB 2022"/>
      <sheetName val="MAR 2022"/>
      <sheetName val="APR 2022"/>
      <sheetName val="MEI 2022"/>
    </sheetNames>
    <sheetDataSet>
      <sheetData sheetId="0">
        <row r="6">
          <cell r="I6" t="str">
            <v xml:space="preserve">LAPORAN PENERIMAAN OBAT </v>
          </cell>
        </row>
        <row r="7">
          <cell r="I7" t="str">
            <v>BULAN: JANUARI 2022</v>
          </cell>
        </row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OBHRL8</v>
          </cell>
          <cell r="B18">
            <v>4</v>
          </cell>
          <cell r="C18">
            <v>16494.72</v>
          </cell>
          <cell r="D18">
            <v>18144.192000000003</v>
          </cell>
          <cell r="E18">
            <v>21773.030400000003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OB Herbal 100 mL (8)</v>
          </cell>
          <cell r="K18">
            <v>45200</v>
          </cell>
          <cell r="L18" t="str">
            <v>ADO16J21</v>
          </cell>
        </row>
        <row r="19">
          <cell r="A19" t="str">
            <v>CEFXM12</v>
          </cell>
          <cell r="B19">
            <v>50</v>
          </cell>
          <cell r="C19">
            <v>818.22</v>
          </cell>
          <cell r="D19">
            <v>900.04200000000014</v>
          </cell>
          <cell r="E19">
            <v>1080.0504000000001</v>
          </cell>
          <cell r="G19" t="str">
            <v>KP01/01</v>
          </cell>
          <cell r="H19">
            <v>44567</v>
          </cell>
          <cell r="I19" t="str">
            <v>PT ENSEVAL PUTERA MEGATRADING</v>
          </cell>
          <cell r="J19" t="str">
            <v>Cefixime Kapsul 100 mg (2)</v>
          </cell>
          <cell r="K19" t="str">
            <v>01-Oct-2023</v>
          </cell>
          <cell r="L19" t="str">
            <v>KCFMB11192</v>
          </cell>
        </row>
        <row r="28">
          <cell r="A28" t="str">
            <v>KODE</v>
          </cell>
          <cell r="B28" t="str">
            <v>JUMLAH OBAT</v>
          </cell>
          <cell r="C28" t="str">
            <v>HARGA NETTO</v>
          </cell>
          <cell r="D28" t="str">
            <v>NETTO+PPN</v>
          </cell>
          <cell r="E28" t="str">
            <v>NETTO+PPN+MARGIN</v>
          </cell>
          <cell r="G28" t="str">
            <v>No Faktur</v>
          </cell>
          <cell r="H28" t="str">
            <v>Tgl Order</v>
          </cell>
          <cell r="I28" t="str">
            <v>Suplier</v>
          </cell>
          <cell r="J28" t="str">
            <v>Nama Barang</v>
          </cell>
          <cell r="K28" t="str">
            <v>Exp</v>
          </cell>
          <cell r="L28" t="str">
            <v>No. BATCH</v>
          </cell>
        </row>
        <row r="29">
          <cell r="A29" t="str">
            <v>INTLS5</v>
          </cell>
          <cell r="B29">
            <v>800</v>
          </cell>
          <cell r="C29">
            <v>581.81818181818176</v>
          </cell>
          <cell r="D29">
            <v>640</v>
          </cell>
          <cell r="E29">
            <v>768</v>
          </cell>
          <cell r="G29" t="str">
            <v>KP01/02</v>
          </cell>
          <cell r="H29">
            <v>44567</v>
          </cell>
          <cell r="I29" t="str">
            <v>PT KUDAMAS JAYA MAKMUR SENTOSA</v>
          </cell>
          <cell r="J29" t="str">
            <v>Intunal Forte Tablet (5)</v>
          </cell>
          <cell r="K29">
            <v>45597</v>
          </cell>
          <cell r="L29" t="str">
            <v>A1L564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METRL1</v>
          </cell>
          <cell r="B39">
            <v>400</v>
          </cell>
          <cell r="C39">
            <v>219.99999999999997</v>
          </cell>
          <cell r="D39">
            <v>242</v>
          </cell>
          <cell r="E39">
            <v>290.39999999999998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Metronidazole Tablet 500 mg</v>
          </cell>
          <cell r="K39">
            <v>45962</v>
          </cell>
          <cell r="L39" t="str">
            <v>046413</v>
          </cell>
        </row>
        <row r="40">
          <cell r="A40" t="str">
            <v>NTRMS28</v>
          </cell>
          <cell r="B40">
            <v>400</v>
          </cell>
          <cell r="C40">
            <v>209.09090909090907</v>
          </cell>
          <cell r="D40">
            <v>230</v>
          </cell>
          <cell r="E40">
            <v>276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Natrium Diklofenak tablet 50 mg (8)</v>
          </cell>
          <cell r="K40">
            <v>45231</v>
          </cell>
          <cell r="L40" t="str">
            <v>46365034</v>
          </cell>
        </row>
        <row r="41">
          <cell r="A41" t="str">
            <v>KDCF2</v>
          </cell>
          <cell r="B41">
            <v>400</v>
          </cell>
          <cell r="C41">
            <v>386.36363636363632</v>
          </cell>
          <cell r="D41">
            <v>425</v>
          </cell>
          <cell r="E41">
            <v>510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Kalium Diklofenak 50 mg Tablet (2)</v>
          </cell>
          <cell r="K41">
            <v>45200</v>
          </cell>
          <cell r="L41" t="str">
            <v>HTDPSB15060</v>
          </cell>
        </row>
        <row r="42">
          <cell r="A42" t="str">
            <v>PHYM1</v>
          </cell>
          <cell r="B42">
            <v>100</v>
          </cell>
          <cell r="C42">
            <v>192.72727272727272</v>
          </cell>
          <cell r="D42">
            <v>212</v>
          </cell>
          <cell r="E42">
            <v>254.39999999999998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Phytomenadion Tablet 10 mg</v>
          </cell>
          <cell r="K42">
            <v>45901</v>
          </cell>
          <cell r="L42" t="str">
            <v>T5056009</v>
          </cell>
        </row>
        <row r="43">
          <cell r="A43" t="str">
            <v>CTM0S2</v>
          </cell>
          <cell r="B43">
            <v>100</v>
          </cell>
          <cell r="C43">
            <v>81.818181818181813</v>
          </cell>
          <cell r="D43">
            <v>90</v>
          </cell>
          <cell r="E43">
            <v>108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Chlorfeniramin tablet 4 mg (CTM) (2)</v>
          </cell>
          <cell r="K43">
            <v>45870</v>
          </cell>
          <cell r="L43" t="str">
            <v>00708101</v>
          </cell>
        </row>
        <row r="44">
          <cell r="A44" t="str">
            <v>AMBR156</v>
          </cell>
          <cell r="B44">
            <v>200</v>
          </cell>
          <cell r="C44">
            <v>92.499999999999986</v>
          </cell>
          <cell r="D44">
            <v>101.75</v>
          </cell>
          <cell r="E44">
            <v>122.1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Ambroxol tablet 30 mg (6)</v>
          </cell>
          <cell r="K44">
            <v>45536</v>
          </cell>
          <cell r="L44" t="str">
            <v>K21016</v>
          </cell>
        </row>
        <row r="45">
          <cell r="A45" t="str">
            <v>FSDLS3</v>
          </cell>
          <cell r="B45">
            <v>200</v>
          </cell>
          <cell r="C45">
            <v>243.63636363636363</v>
          </cell>
          <cell r="D45">
            <v>268</v>
          </cell>
          <cell r="E45">
            <v>321.59999999999997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Fasidol Forte Tablet (3)</v>
          </cell>
          <cell r="K45">
            <v>45931</v>
          </cell>
          <cell r="L45" t="str">
            <v>12830</v>
          </cell>
        </row>
        <row r="46">
          <cell r="A46" t="str">
            <v>PRCT14</v>
          </cell>
          <cell r="B46">
            <v>500</v>
          </cell>
          <cell r="C46">
            <v>155</v>
          </cell>
          <cell r="D46">
            <v>170.5</v>
          </cell>
          <cell r="E46">
            <v>204.6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Paracetamol tablet 500mg (PCT) (14)</v>
          </cell>
          <cell r="K46">
            <v>46357</v>
          </cell>
          <cell r="L46" t="str">
            <v>115514</v>
          </cell>
        </row>
        <row r="47">
          <cell r="A47" t="str">
            <v>RNTDS5</v>
          </cell>
          <cell r="B47">
            <v>200</v>
          </cell>
          <cell r="C47">
            <v>136.36363636363635</v>
          </cell>
          <cell r="D47">
            <v>150</v>
          </cell>
          <cell r="E47">
            <v>180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Ranitidin tablet 150 mg (5)</v>
          </cell>
          <cell r="K47">
            <v>45231</v>
          </cell>
          <cell r="L47" t="str">
            <v>HTRNTB18904</v>
          </cell>
        </row>
        <row r="48">
          <cell r="A48" t="str">
            <v>RECOL2</v>
          </cell>
          <cell r="B48">
            <v>10</v>
          </cell>
          <cell r="C48">
            <v>7363.6363636363631</v>
          </cell>
          <cell r="D48">
            <v>8100</v>
          </cell>
          <cell r="E48">
            <v>9720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Reco Eye Drop (2)</v>
          </cell>
          <cell r="K48">
            <v>45047</v>
          </cell>
          <cell r="L48" t="str">
            <v>0091121012</v>
          </cell>
        </row>
        <row r="49">
          <cell r="A49" t="str">
            <v>FRMEO2</v>
          </cell>
          <cell r="B49">
            <v>7</v>
          </cell>
          <cell r="C49">
            <v>27545.454545454544</v>
          </cell>
          <cell r="D49">
            <v>30300</v>
          </cell>
          <cell r="E49">
            <v>36360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Forumen Tetes Telinga (2)</v>
          </cell>
          <cell r="K49">
            <v>45383</v>
          </cell>
          <cell r="L49" t="str">
            <v>BK1786</v>
          </cell>
        </row>
        <row r="50">
          <cell r="A50" t="str">
            <v>BNSNX13</v>
          </cell>
          <cell r="B50">
            <v>20</v>
          </cell>
          <cell r="C50">
            <v>10772.727272727272</v>
          </cell>
          <cell r="D50">
            <v>11850</v>
          </cell>
          <cell r="E50">
            <v>14220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Betason-N cream 5 g (13)</v>
          </cell>
          <cell r="K50">
            <v>45597</v>
          </cell>
          <cell r="L50" t="str">
            <v>K13201W</v>
          </cell>
        </row>
        <row r="51">
          <cell r="A51" t="str">
            <v>MNOS1</v>
          </cell>
          <cell r="B51">
            <v>40</v>
          </cell>
          <cell r="C51">
            <v>19545</v>
          </cell>
          <cell r="D51">
            <v>21499.5</v>
          </cell>
          <cell r="E51">
            <v>25799.399999999998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Minosep Obat Kumur</v>
          </cell>
          <cell r="K51">
            <v>45474</v>
          </cell>
          <cell r="L51" t="str">
            <v>10719</v>
          </cell>
        </row>
        <row r="52">
          <cell r="A52" t="str">
            <v>HTDC4</v>
          </cell>
          <cell r="B52">
            <v>50</v>
          </cell>
          <cell r="C52">
            <v>8636.6363636363621</v>
          </cell>
          <cell r="D52">
            <v>9500.2999999999993</v>
          </cell>
          <cell r="E52">
            <v>11400.359999999999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Hotin DCL 30 gram (4)</v>
          </cell>
          <cell r="K52">
            <v>45139</v>
          </cell>
          <cell r="L52" t="str">
            <v>1H08423</v>
          </cell>
        </row>
        <row r="53">
          <cell r="A53" t="str">
            <v>PCTS3</v>
          </cell>
          <cell r="B53">
            <v>10</v>
          </cell>
          <cell r="C53">
            <v>2500</v>
          </cell>
          <cell r="D53">
            <v>2750</v>
          </cell>
          <cell r="E53">
            <v>3300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Paracetamol Syrup 120mg/5mL (60mL) (3)</v>
          </cell>
          <cell r="K53">
            <v>45597</v>
          </cell>
          <cell r="L53" t="str">
            <v>A12079</v>
          </cell>
        </row>
        <row r="54">
          <cell r="A54" t="str">
            <v>SCLFT8</v>
          </cell>
          <cell r="B54">
            <v>20</v>
          </cell>
          <cell r="C54">
            <v>13636.363636363636</v>
          </cell>
          <cell r="D54">
            <v>15000</v>
          </cell>
          <cell r="E54">
            <v>18000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Sucralfate sirup 100mL (8)</v>
          </cell>
          <cell r="K54">
            <v>45200</v>
          </cell>
          <cell r="L54" t="str">
            <v>E1K268</v>
          </cell>
        </row>
        <row r="55">
          <cell r="A55" t="str">
            <v>BFCMB4</v>
          </cell>
          <cell r="B55">
            <v>10</v>
          </cell>
          <cell r="C55">
            <v>15818.181818181816</v>
          </cell>
          <cell r="D55">
            <v>17400</v>
          </cell>
          <cell r="E55">
            <v>20880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Bufacomb in orabase 5 g (4)</v>
          </cell>
          <cell r="K55">
            <v>45139</v>
          </cell>
          <cell r="L55" t="str">
            <v>H0208101</v>
          </cell>
        </row>
        <row r="56">
          <cell r="A56" t="str">
            <v>PHYM2</v>
          </cell>
          <cell r="B56">
            <v>100</v>
          </cell>
          <cell r="C56">
            <v>192.72727272727272</v>
          </cell>
          <cell r="D56">
            <v>212</v>
          </cell>
          <cell r="E56">
            <v>254.39999999999998</v>
          </cell>
          <cell r="G56" t="str">
            <v>KP01/03</v>
          </cell>
          <cell r="H56">
            <v>44567</v>
          </cell>
          <cell r="I56" t="str">
            <v>PT KUDAMAS JAYA MAKMUR SENTOSA</v>
          </cell>
          <cell r="J56" t="str">
            <v>Phytomenadion Tablet 10 mg (2)</v>
          </cell>
          <cell r="K56">
            <v>45901</v>
          </cell>
          <cell r="L56" t="str">
            <v>T5056010</v>
          </cell>
        </row>
        <row r="65">
          <cell r="A65" t="str">
            <v>KODE</v>
          </cell>
          <cell r="B65" t="str">
            <v>JUMLAH OBAT</v>
          </cell>
          <cell r="C65" t="str">
            <v>HARGA NETTO</v>
          </cell>
          <cell r="D65" t="str">
            <v>NETTO+PPN</v>
          </cell>
          <cell r="E65" t="str">
            <v>NETTO+PPN+MARGIN</v>
          </cell>
          <cell r="G65" t="str">
            <v>No Faktur</v>
          </cell>
          <cell r="H65" t="str">
            <v>Tgl Order</v>
          </cell>
          <cell r="I65" t="str">
            <v>Suplier</v>
          </cell>
          <cell r="J65" t="str">
            <v>Nama Barang</v>
          </cell>
          <cell r="K65" t="str">
            <v>Exp</v>
          </cell>
          <cell r="L65" t="str">
            <v>No. BATCH</v>
          </cell>
        </row>
        <row r="66">
          <cell r="A66" t="str">
            <v>BTMSX7</v>
          </cell>
          <cell r="B66">
            <v>24</v>
          </cell>
          <cell r="C66">
            <v>4545.2365</v>
          </cell>
          <cell r="D66">
            <v>4999.7601500000001</v>
          </cell>
          <cell r="E66">
            <v>5999.7121799999995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Betametason 0,1% cream 5 g (7)</v>
          </cell>
          <cell r="K66">
            <v>45200</v>
          </cell>
          <cell r="L66" t="str">
            <v>6518</v>
          </cell>
        </row>
        <row r="67">
          <cell r="A67" t="str">
            <v>OMZ5</v>
          </cell>
          <cell r="B67">
            <v>1000</v>
          </cell>
          <cell r="C67">
            <v>359.074479</v>
          </cell>
          <cell r="D67">
            <v>394.98192690000002</v>
          </cell>
          <cell r="E67">
            <v>473.97831228000001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>Omeprazole kapsul 20 mg (5)</v>
          </cell>
          <cell r="K67">
            <v>45231</v>
          </cell>
          <cell r="L67" t="str">
            <v>KOPZB10656</v>
          </cell>
        </row>
        <row r="68">
          <cell r="A68" t="str">
            <v>CEFXM2</v>
          </cell>
          <cell r="B68">
            <v>400</v>
          </cell>
          <cell r="C68">
            <v>2185</v>
          </cell>
          <cell r="D68">
            <v>2403.5</v>
          </cell>
          <cell r="E68">
            <v>2884.2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 xml:space="preserve">Cefixime Kapsul 200 mg </v>
          </cell>
          <cell r="K68">
            <v>45170</v>
          </cell>
          <cell r="L68" t="str">
            <v>TCETA10135</v>
          </cell>
        </row>
        <row r="69">
          <cell r="A69" t="str">
            <v>DMPRS5</v>
          </cell>
          <cell r="B69">
            <v>500</v>
          </cell>
          <cell r="C69">
            <v>259.08999999999997</v>
          </cell>
          <cell r="D69">
            <v>284.99900000000002</v>
          </cell>
          <cell r="E69">
            <v>341.99880000000002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Domperidon tablet 10 mg (5)</v>
          </cell>
          <cell r="K69">
            <v>45231</v>
          </cell>
          <cell r="L69" t="str">
            <v>HTDPDB16099</v>
          </cell>
        </row>
        <row r="70">
          <cell r="A70" t="str">
            <v>ASMMS9</v>
          </cell>
          <cell r="B70">
            <v>700</v>
          </cell>
          <cell r="C70">
            <v>245.465</v>
          </cell>
          <cell r="D70">
            <v>270.01150000000001</v>
          </cell>
          <cell r="E70">
            <v>324.0138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Asam Mefenamat tablet 500 mg (9)</v>
          </cell>
          <cell r="K70">
            <v>45231</v>
          </cell>
          <cell r="L70" t="str">
            <v>HTMECA16033</v>
          </cell>
        </row>
        <row r="71">
          <cell r="A71" t="str">
            <v>NERBN10</v>
          </cell>
          <cell r="B71">
            <v>250</v>
          </cell>
          <cell r="C71">
            <v>3189.9658399999998</v>
          </cell>
          <cell r="D71">
            <v>3508.9624240000003</v>
          </cell>
          <cell r="E71">
            <v>4210.7549088000005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Neurobion forte Tablet (10)</v>
          </cell>
          <cell r="K71">
            <v>45352</v>
          </cell>
          <cell r="L71" t="str">
            <v>D1136939</v>
          </cell>
        </row>
        <row r="72">
          <cell r="A72" t="str">
            <v>CEFXM12</v>
          </cell>
          <cell r="B72">
            <v>50</v>
          </cell>
          <cell r="C72">
            <v>818.22</v>
          </cell>
          <cell r="D72">
            <v>900.04200000000014</v>
          </cell>
          <cell r="E72">
            <v>1080.0504000000001</v>
          </cell>
          <cell r="G72" t="str">
            <v>KP01/04</v>
          </cell>
          <cell r="H72">
            <v>44568</v>
          </cell>
          <cell r="I72" t="str">
            <v>PT SINGGASANA WITRA SURYAMAS</v>
          </cell>
          <cell r="J72" t="str">
            <v>Cefixime Kapsul 100 mg (2)</v>
          </cell>
          <cell r="K72" t="str">
            <v>01-Oct-2023</v>
          </cell>
          <cell r="L72" t="str">
            <v>KCFMB11192</v>
          </cell>
        </row>
        <row r="81">
          <cell r="A81" t="str">
            <v>KODE</v>
          </cell>
          <cell r="B81" t="str">
            <v>JUMLAH OBAT</v>
          </cell>
          <cell r="C81" t="str">
            <v>HARGA NETTO</v>
          </cell>
          <cell r="D81" t="str">
            <v>NETTO+PPN</v>
          </cell>
          <cell r="E81" t="str">
            <v>NETTO+PPN+MARGIN</v>
          </cell>
          <cell r="G81" t="str">
            <v>No Faktur</v>
          </cell>
          <cell r="H81" t="str">
            <v>Tgl Order</v>
          </cell>
          <cell r="I81" t="str">
            <v>Suplier</v>
          </cell>
          <cell r="J81" t="str">
            <v>Nama Barang</v>
          </cell>
          <cell r="K81" t="str">
            <v>Exp</v>
          </cell>
          <cell r="L81" t="str">
            <v>No. BATCH</v>
          </cell>
        </row>
        <row r="82">
          <cell r="A82" t="str">
            <v>SCBMX6</v>
          </cell>
          <cell r="B82">
            <v>15</v>
          </cell>
          <cell r="C82">
            <v>37350</v>
          </cell>
          <cell r="D82">
            <v>41085</v>
          </cell>
          <cell r="E82">
            <v>49302</v>
          </cell>
          <cell r="G82" t="str">
            <v>KP01/05</v>
          </cell>
          <cell r="H82">
            <v>44573</v>
          </cell>
          <cell r="I82" t="str">
            <v>PT SINGGASANA WITRA SURYAMAS</v>
          </cell>
          <cell r="J82" t="str">
            <v>Scabimite Cr 10 g (6)</v>
          </cell>
          <cell r="K82">
            <v>45505</v>
          </cell>
          <cell r="L82" t="str">
            <v>H21019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</row>
        <row r="92">
          <cell r="A92" t="str">
            <v>DENTAL1</v>
          </cell>
          <cell r="B92">
            <v>40</v>
          </cell>
          <cell r="C92">
            <v>27000</v>
          </cell>
          <cell r="D92">
            <v>29700.000000000004</v>
          </cell>
          <cell r="E92">
            <v>35640</v>
          </cell>
          <cell r="G92" t="str">
            <v>KP01/06</v>
          </cell>
          <cell r="H92">
            <v>44574</v>
          </cell>
          <cell r="I92" t="str">
            <v>PT. TERANG JAYA DENTAL SUPPLY</v>
          </cell>
          <cell r="J92" t="str">
            <v>Dental Floss toothpicks</v>
          </cell>
        </row>
        <row r="102">
          <cell r="A102" t="str">
            <v>KODE</v>
          </cell>
          <cell r="B102" t="str">
            <v>JUMLAH OBAT</v>
          </cell>
          <cell r="C102" t="str">
            <v>HARGA NETTO</v>
          </cell>
          <cell r="D102" t="str">
            <v>NETTO+PPN</v>
          </cell>
          <cell r="E102" t="str">
            <v>NETTO+PPN+MARGIN</v>
          </cell>
          <cell r="G102" t="str">
            <v>No Faktur</v>
          </cell>
          <cell r="H102" t="str">
            <v>Tgl Order</v>
          </cell>
          <cell r="I102" t="str">
            <v>Suplier</v>
          </cell>
          <cell r="J102" t="str">
            <v>Nama Barang</v>
          </cell>
          <cell r="K102" t="str">
            <v>Exp</v>
          </cell>
          <cell r="L102" t="str">
            <v>No. BATCH</v>
          </cell>
        </row>
        <row r="103">
          <cell r="A103" t="str">
            <v>MTHLS10</v>
          </cell>
          <cell r="B103">
            <v>300</v>
          </cell>
          <cell r="C103">
            <v>150</v>
          </cell>
          <cell r="D103">
            <v>165</v>
          </cell>
          <cell r="E103">
            <v>198</v>
          </cell>
          <cell r="G103" t="str">
            <v>KP01/07</v>
          </cell>
          <cell r="H103">
            <v>44580</v>
          </cell>
          <cell r="I103" t="str">
            <v>PT KUDAMAS JAYA MAKMUR SENTOSA</v>
          </cell>
          <cell r="J103" t="str">
            <v>Methylprednisolone tablet 4 mg (10)</v>
          </cell>
          <cell r="K103">
            <v>45261</v>
          </cell>
          <cell r="L103" t="str">
            <v>HTMPSD16278</v>
          </cell>
        </row>
        <row r="104">
          <cell r="A104" t="str">
            <v>OMEIJ2</v>
          </cell>
          <cell r="B104">
            <v>4</v>
          </cell>
          <cell r="C104">
            <v>13636.363636363636</v>
          </cell>
          <cell r="D104">
            <v>15000</v>
          </cell>
          <cell r="E104">
            <v>18000</v>
          </cell>
          <cell r="G104" t="str">
            <v>KP01/07</v>
          </cell>
          <cell r="H104">
            <v>44580</v>
          </cell>
          <cell r="I104" t="str">
            <v>PT KUDAMAS JAYA MAKMUR SENTOSA</v>
          </cell>
          <cell r="J104" t="str">
            <v>Omeprazole 2% (10mL) Injeksi (2)</v>
          </cell>
          <cell r="K104">
            <v>45170</v>
          </cell>
          <cell r="L104" t="str">
            <v>PSK62050</v>
          </cell>
        </row>
        <row r="105">
          <cell r="A105" t="str">
            <v>BSLV1</v>
          </cell>
          <cell r="B105">
            <v>1</v>
          </cell>
          <cell r="C105">
            <v>76363.636363636353</v>
          </cell>
          <cell r="D105">
            <v>84000</v>
          </cell>
          <cell r="E105">
            <v>100800</v>
          </cell>
          <cell r="G105" t="str">
            <v>KP01/07</v>
          </cell>
          <cell r="H105">
            <v>44580</v>
          </cell>
          <cell r="I105" t="str">
            <v>PT KUDAMAS JAYA MAKMUR SENTOSA</v>
          </cell>
          <cell r="J105" t="str">
            <v>Bisolvon Solution 50mL</v>
          </cell>
          <cell r="K105">
            <v>45536</v>
          </cell>
          <cell r="L105" t="str">
            <v>21100528</v>
          </cell>
        </row>
        <row r="106">
          <cell r="A106" t="str">
            <v>BTDNG1</v>
          </cell>
          <cell r="B106">
            <v>40</v>
          </cell>
          <cell r="C106">
            <v>18000</v>
          </cell>
          <cell r="D106">
            <v>19800</v>
          </cell>
          <cell r="E106">
            <v>23760</v>
          </cell>
          <cell r="G106" t="str">
            <v>KP01/07</v>
          </cell>
          <cell r="H106">
            <v>44580</v>
          </cell>
          <cell r="I106" t="str">
            <v>PT KUDAMAS JAYA MAKMUR SENTOSA</v>
          </cell>
          <cell r="J106" t="str">
            <v xml:space="preserve">Betadine Gargle </v>
          </cell>
          <cell r="K106">
            <v>45597</v>
          </cell>
          <cell r="L106" t="str">
            <v>LB21030</v>
          </cell>
        </row>
        <row r="117">
          <cell r="D117" t="str">
            <v>Pelapor,</v>
          </cell>
        </row>
        <row r="121">
          <cell r="D121" t="str">
            <v>Windy Dewi S, S.Farm</v>
          </cell>
        </row>
      </sheetData>
      <sheetData sheetId="1"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EPRSN5</v>
          </cell>
          <cell r="B12">
            <v>300</v>
          </cell>
          <cell r="C12">
            <v>954.5454545454545</v>
          </cell>
          <cell r="D12">
            <v>1050</v>
          </cell>
          <cell r="E12">
            <v>1260</v>
          </cell>
          <cell r="G12" t="str">
            <v>KP02/1</v>
          </cell>
          <cell r="H12">
            <v>44599</v>
          </cell>
          <cell r="I12" t="str">
            <v>PT PENTA VALENT</v>
          </cell>
          <cell r="J12" t="str">
            <v>Eperisone Tablet 50 mg (5)</v>
          </cell>
          <cell r="K12">
            <v>45231</v>
          </cell>
          <cell r="L12" t="str">
            <v>2111046</v>
          </cell>
        </row>
        <row r="13">
          <cell r="A13" t="str">
            <v>ACTLS9</v>
          </cell>
          <cell r="B13">
            <v>200</v>
          </cell>
          <cell r="C13">
            <v>727.27272727272725</v>
          </cell>
          <cell r="D13">
            <v>800</v>
          </cell>
          <cell r="E13">
            <v>960</v>
          </cell>
          <cell r="G13" t="str">
            <v>KP02/1</v>
          </cell>
          <cell r="H13">
            <v>44599</v>
          </cell>
          <cell r="I13" t="str">
            <v>PT PENTA VALENT</v>
          </cell>
          <cell r="J13" t="str">
            <v>Acetylsistein kapsul 200 mg (9)</v>
          </cell>
          <cell r="K13">
            <v>45200</v>
          </cell>
          <cell r="L13" t="str">
            <v>N2110042</v>
          </cell>
        </row>
        <row r="22">
          <cell r="A22" t="str">
            <v>KODE</v>
          </cell>
          <cell r="B22" t="str">
            <v>JUMLAH OBAT</v>
          </cell>
          <cell r="C22" t="str">
            <v>HARGA NETTO</v>
          </cell>
          <cell r="D22" t="str">
            <v>NETTO+PPN</v>
          </cell>
          <cell r="E22" t="str">
            <v>NETTO+PPN+MARGIN</v>
          </cell>
          <cell r="G22" t="str">
            <v>No Faktur</v>
          </cell>
          <cell r="H22" t="str">
            <v>Tgl Order</v>
          </cell>
          <cell r="I22" t="str">
            <v>Suplier</v>
          </cell>
          <cell r="J22" t="str">
            <v>Nama Barang</v>
          </cell>
          <cell r="K22" t="str">
            <v>Exp</v>
          </cell>
          <cell r="L22" t="str">
            <v>No. BATCH</v>
          </cell>
        </row>
        <row r="23">
          <cell r="A23" t="str">
            <v>DGRL11</v>
          </cell>
          <cell r="B23">
            <v>100</v>
          </cell>
          <cell r="C23">
            <v>939.73636363636365</v>
          </cell>
          <cell r="D23">
            <v>1033.71</v>
          </cell>
          <cell r="E23">
            <v>1240.452</v>
          </cell>
          <cell r="G23" t="str">
            <v>KP02/2</v>
          </cell>
          <cell r="H23">
            <v>44600</v>
          </cell>
          <cell r="I23" t="str">
            <v>PT SINGGASANA WITRA SURYAMAS</v>
          </cell>
          <cell r="J23" t="str">
            <v>Degirol Lozenges (11)</v>
          </cell>
          <cell r="K23">
            <v>45992</v>
          </cell>
          <cell r="L23" t="str">
            <v>LX1A211</v>
          </cell>
        </row>
        <row r="24">
          <cell r="A24" t="str">
            <v>ASMMS10</v>
          </cell>
          <cell r="B24">
            <v>300</v>
          </cell>
          <cell r="C24">
            <v>249.99999999999997</v>
          </cell>
          <cell r="D24">
            <v>275</v>
          </cell>
          <cell r="E24">
            <v>330</v>
          </cell>
          <cell r="G24" t="str">
            <v>KP02/2</v>
          </cell>
          <cell r="H24">
            <v>44600</v>
          </cell>
          <cell r="I24" t="str">
            <v>PT SINGGASANA WITRA SURYAMAS</v>
          </cell>
          <cell r="J24" t="str">
            <v>Asam Mefenamat tablet 500 mg (10)</v>
          </cell>
          <cell r="K24">
            <v>45231</v>
          </cell>
          <cell r="L24" t="str">
            <v>HTMECA16035</v>
          </cell>
        </row>
        <row r="25">
          <cell r="A25" t="str">
            <v>PROVD5</v>
          </cell>
          <cell r="B25">
            <v>180</v>
          </cell>
          <cell r="C25">
            <v>2272.7272727272725</v>
          </cell>
          <cell r="D25">
            <v>2500</v>
          </cell>
          <cell r="E25">
            <v>3000</v>
          </cell>
          <cell r="G25" t="str">
            <v>KP02/2</v>
          </cell>
          <cell r="H25">
            <v>44600</v>
          </cell>
          <cell r="I25" t="str">
            <v>PT SINGGASANA WITRA SURYAMAS</v>
          </cell>
          <cell r="J25" t="str">
            <v xml:space="preserve">Prove D3-1000 IU tablet (5) </v>
          </cell>
          <cell r="K25">
            <v>45108</v>
          </cell>
          <cell r="L25" t="str">
            <v>TPODA10176</v>
          </cell>
        </row>
        <row r="26">
          <cell r="A26" t="str">
            <v>ZEGVT6</v>
          </cell>
          <cell r="B26">
            <v>200</v>
          </cell>
          <cell r="C26">
            <v>4090.9090909090905</v>
          </cell>
          <cell r="D26">
            <v>4500</v>
          </cell>
          <cell r="E26">
            <v>5400</v>
          </cell>
          <cell r="G26" t="str">
            <v>KP02/2</v>
          </cell>
          <cell r="H26">
            <v>44600</v>
          </cell>
          <cell r="I26" t="str">
            <v>PT SINGGASANA WITRA SURYAMAS</v>
          </cell>
          <cell r="J26" t="str">
            <v>Zegavit Kaplet (6)</v>
          </cell>
          <cell r="K26">
            <v>45170</v>
          </cell>
          <cell r="L26" t="str">
            <v>KTZEGA15649</v>
          </cell>
        </row>
        <row r="27">
          <cell r="A27" t="str">
            <v>AMXCS8</v>
          </cell>
          <cell r="B27">
            <v>200</v>
          </cell>
          <cell r="C27">
            <v>355.36763636363634</v>
          </cell>
          <cell r="D27">
            <v>390.90440000000001</v>
          </cell>
          <cell r="E27">
            <v>469.08528000000001</v>
          </cell>
          <cell r="G27" t="str">
            <v>KP02/2</v>
          </cell>
          <cell r="H27">
            <v>44600</v>
          </cell>
          <cell r="I27" t="str">
            <v>PT SINGGASANA WITRA SURYAMAS</v>
          </cell>
          <cell r="J27" t="str">
            <v>Amoxycillin kaplet 500 mg (8)</v>
          </cell>
          <cell r="K27">
            <v>45962</v>
          </cell>
          <cell r="L27" t="str">
            <v>LL01A080</v>
          </cell>
        </row>
        <row r="28">
          <cell r="A28" t="str">
            <v>CEFXM13</v>
          </cell>
          <cell r="B28">
            <v>300</v>
          </cell>
          <cell r="C28">
            <v>991.73818181818172</v>
          </cell>
          <cell r="D28">
            <v>1090.912</v>
          </cell>
          <cell r="E28">
            <v>1309.0944</v>
          </cell>
          <cell r="G28" t="str">
            <v>KP02/2</v>
          </cell>
          <cell r="H28">
            <v>44600</v>
          </cell>
          <cell r="I28" t="str">
            <v>PT SINGGASANA WITRA SURYAMAS</v>
          </cell>
          <cell r="J28" t="str">
            <v>Cefixime Kapsul 100 mg (3)</v>
          </cell>
          <cell r="K28">
            <v>45566</v>
          </cell>
          <cell r="L28" t="str">
            <v>LK04A014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G29" t="str">
            <v>KP02/2</v>
          </cell>
          <cell r="H29">
            <v>44600</v>
          </cell>
          <cell r="I29" t="str">
            <v>PT SINGGASANA WITRA SURYAMAS</v>
          </cell>
          <cell r="J29" t="str">
            <v>Dental Floss toothpicks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G30" t="str">
            <v>KP02/2</v>
          </cell>
          <cell r="H30">
            <v>44600</v>
          </cell>
          <cell r="I30" t="str">
            <v>PT SINGGASANA WITRA SURYAMAS</v>
          </cell>
          <cell r="J30" t="str">
            <v>Dental Floss toothpicks</v>
          </cell>
        </row>
        <row r="39">
          <cell r="A39" t="str">
            <v>KODE</v>
          </cell>
          <cell r="B39" t="str">
            <v>JUMLAH OBAT</v>
          </cell>
          <cell r="C39" t="str">
            <v>HARGA NETTO</v>
          </cell>
          <cell r="D39" t="str">
            <v>NETTO+PPN</v>
          </cell>
          <cell r="E39" t="str">
            <v>NETTO+PPN+MARGIN</v>
          </cell>
          <cell r="G39" t="str">
            <v>No Faktur</v>
          </cell>
          <cell r="H39" t="str">
            <v>Tgl Order</v>
          </cell>
          <cell r="I39" t="str">
            <v>Suplier</v>
          </cell>
          <cell r="J39" t="str">
            <v>Nama Barang</v>
          </cell>
          <cell r="K39" t="str">
            <v>Exp</v>
          </cell>
          <cell r="L39" t="str">
            <v>No. BATCH</v>
          </cell>
        </row>
        <row r="40">
          <cell r="A40" t="str">
            <v>INTLS5</v>
          </cell>
          <cell r="B40">
            <v>400</v>
          </cell>
          <cell r="C40">
            <v>494.31818181818176</v>
          </cell>
          <cell r="D40">
            <v>543.75</v>
          </cell>
          <cell r="E40">
            <v>652.5</v>
          </cell>
          <cell r="G40" t="str">
            <v>KP02/04</v>
          </cell>
          <cell r="H40">
            <v>44600</v>
          </cell>
          <cell r="I40" t="str">
            <v>PT PLANET EXCELENCIA PHARMACY</v>
          </cell>
          <cell r="J40" t="str">
            <v>Intunal Forte Tablet (5)</v>
          </cell>
          <cell r="K40">
            <v>45627</v>
          </cell>
          <cell r="L40" t="str">
            <v>A1M589</v>
          </cell>
        </row>
        <row r="49">
          <cell r="A49" t="str">
            <v>KODE</v>
          </cell>
          <cell r="B49" t="str">
            <v>JUMLAH OBAT</v>
          </cell>
          <cell r="C49" t="str">
            <v>HARGA NETTO</v>
          </cell>
          <cell r="D49" t="str">
            <v>NETTO+PPN</v>
          </cell>
          <cell r="E49" t="str">
            <v>NETTO+PPN+MARGIN</v>
          </cell>
          <cell r="G49" t="str">
            <v>No Faktur</v>
          </cell>
          <cell r="H49" t="str">
            <v>Tgl Order</v>
          </cell>
          <cell r="I49" t="str">
            <v>Suplier</v>
          </cell>
          <cell r="J49" t="str">
            <v>Nama Barang</v>
          </cell>
          <cell r="K49" t="str">
            <v>Exp</v>
          </cell>
          <cell r="L49" t="str">
            <v>No. BATCH</v>
          </cell>
        </row>
        <row r="50">
          <cell r="A50" t="str">
            <v>ALLPS26</v>
          </cell>
          <cell r="B50">
            <v>200</v>
          </cell>
          <cell r="C50">
            <v>381.81818181818181</v>
          </cell>
          <cell r="D50">
            <v>420</v>
          </cell>
          <cell r="E50">
            <v>504</v>
          </cell>
          <cell r="G50" t="str">
            <v>KP02/5</v>
          </cell>
          <cell r="H50">
            <v>44600</v>
          </cell>
          <cell r="I50" t="str">
            <v>PT PLANET EXCELENCIA PHARMACY</v>
          </cell>
          <cell r="J50" t="str">
            <v>Allopurinol tablet 300 mg (6)</v>
          </cell>
          <cell r="K50">
            <v>45261</v>
          </cell>
          <cell r="L50" t="str">
            <v>HTALOD16020</v>
          </cell>
        </row>
        <row r="51">
          <cell r="A51" t="str">
            <v>ALLPS14</v>
          </cell>
          <cell r="B51">
            <v>100</v>
          </cell>
          <cell r="C51">
            <v>181.81818181818181</v>
          </cell>
          <cell r="D51">
            <v>200</v>
          </cell>
          <cell r="E51">
            <v>240</v>
          </cell>
          <cell r="G51" t="str">
            <v>KP02/5</v>
          </cell>
          <cell r="H51">
            <v>44600</v>
          </cell>
          <cell r="I51" t="str">
            <v>PT PLANET EXCELENCIA PHARMACY</v>
          </cell>
          <cell r="J51" t="str">
            <v>Allopurinol tablet 100mg (14)</v>
          </cell>
          <cell r="K51">
            <v>45292</v>
          </cell>
          <cell r="L51" t="str">
            <v>HTALOC21022</v>
          </cell>
        </row>
        <row r="52">
          <cell r="A52" t="str">
            <v>AMBVN3</v>
          </cell>
          <cell r="B52">
            <v>100</v>
          </cell>
          <cell r="C52">
            <v>1215.4545454545453</v>
          </cell>
          <cell r="D52">
            <v>1337</v>
          </cell>
          <cell r="E52">
            <v>1604.3999999999999</v>
          </cell>
          <cell r="G52" t="str">
            <v>KP02/5</v>
          </cell>
          <cell r="H52">
            <v>44600</v>
          </cell>
          <cell r="I52" t="str">
            <v>PT PLANET EXCELENCIA PHARMACY</v>
          </cell>
          <cell r="J52" t="str">
            <v>Ambeven kapsul (3)</v>
          </cell>
          <cell r="K52">
            <v>45597</v>
          </cell>
          <cell r="L52" t="str">
            <v>1953MA01</v>
          </cell>
        </row>
        <row r="53">
          <cell r="A53" t="str">
            <v>AMBR157</v>
          </cell>
          <cell r="B53">
            <v>100</v>
          </cell>
          <cell r="C53">
            <v>254.54545454545453</v>
          </cell>
          <cell r="D53">
            <v>280</v>
          </cell>
          <cell r="E53">
            <v>336</v>
          </cell>
          <cell r="G53" t="str">
            <v>KP02/5</v>
          </cell>
          <cell r="H53">
            <v>44600</v>
          </cell>
          <cell r="I53" t="str">
            <v>PT PLANET EXCELENCIA PHARMACY</v>
          </cell>
          <cell r="J53" t="str">
            <v>Ambroxol tablet 30 mg (7)</v>
          </cell>
          <cell r="K53">
            <v>45170</v>
          </cell>
          <cell r="L53" t="str">
            <v>1109096</v>
          </cell>
        </row>
        <row r="54">
          <cell r="A54" t="str">
            <v>BNSNX14</v>
          </cell>
          <cell r="B54">
            <v>10</v>
          </cell>
          <cell r="C54">
            <v>12249.999999999998</v>
          </cell>
          <cell r="D54">
            <v>13475</v>
          </cell>
          <cell r="E54">
            <v>16170</v>
          </cell>
          <cell r="G54" t="str">
            <v>KP02/5</v>
          </cell>
          <cell r="H54">
            <v>44600</v>
          </cell>
          <cell r="I54" t="str">
            <v>PT PLANET EXCELENCIA PHARMACY</v>
          </cell>
          <cell r="J54" t="str">
            <v>Betason-N cream 5 g (14)</v>
          </cell>
          <cell r="K54">
            <v>45597</v>
          </cell>
          <cell r="L54" t="str">
            <v>K13202W</v>
          </cell>
        </row>
        <row r="55">
          <cell r="A55" t="str">
            <v>IBFRL4</v>
          </cell>
          <cell r="B55">
            <v>2</v>
          </cell>
          <cell r="C55">
            <v>3085.454545454545</v>
          </cell>
          <cell r="D55">
            <v>3394</v>
          </cell>
          <cell r="E55">
            <v>4072.7999999999997</v>
          </cell>
          <cell r="G55" t="str">
            <v>KP02/5</v>
          </cell>
          <cell r="H55">
            <v>44600</v>
          </cell>
          <cell r="I55" t="str">
            <v>PT PLANET EXCELENCIA PHARMACY</v>
          </cell>
          <cell r="J55" t="str">
            <v>Ibuprofen Suspensi 100mg/5mL (60mL) (4)</v>
          </cell>
          <cell r="K55">
            <v>45231</v>
          </cell>
          <cell r="L55" t="str">
            <v>S11018BA</v>
          </cell>
        </row>
        <row r="56">
          <cell r="A56" t="str">
            <v>MTHLS11</v>
          </cell>
          <cell r="B56">
            <v>500</v>
          </cell>
          <cell r="C56">
            <v>364.09090909090907</v>
          </cell>
          <cell r="D56">
            <v>400.5</v>
          </cell>
          <cell r="E56">
            <v>480.59999999999997</v>
          </cell>
          <cell r="G56" t="str">
            <v>KP02/5</v>
          </cell>
          <cell r="H56">
            <v>44600</v>
          </cell>
          <cell r="I56" t="str">
            <v>PT PLANET EXCELENCIA PHARMACY</v>
          </cell>
          <cell r="J56" t="str">
            <v>Methylprednisolone tablet 4 mg (11)</v>
          </cell>
          <cell r="K56">
            <v>45261</v>
          </cell>
          <cell r="L56" t="str">
            <v>HTMPSD16281</v>
          </cell>
        </row>
        <row r="57">
          <cell r="A57" t="str">
            <v>PRCT15</v>
          </cell>
          <cell r="B57">
            <v>300</v>
          </cell>
          <cell r="C57">
            <v>152.89090909090908</v>
          </cell>
          <cell r="D57">
            <v>168.18</v>
          </cell>
          <cell r="E57">
            <v>201.816</v>
          </cell>
          <cell r="G57" t="str">
            <v>KP02/5</v>
          </cell>
          <cell r="H57">
            <v>44600</v>
          </cell>
          <cell r="I57" t="str">
            <v>PT PLANET EXCELENCIA PHARMACY</v>
          </cell>
          <cell r="J57" t="str">
            <v>Paracetamol tablet 500mg (PCT) (15)</v>
          </cell>
          <cell r="K57">
            <v>45261</v>
          </cell>
          <cell r="L57" t="str">
            <v>211225117</v>
          </cell>
        </row>
        <row r="58">
          <cell r="A58" t="str">
            <v>RECOSM2</v>
          </cell>
          <cell r="B58">
            <v>10</v>
          </cell>
          <cell r="C58">
            <v>4909.090909090909</v>
          </cell>
          <cell r="D58">
            <v>5400</v>
          </cell>
          <cell r="E58">
            <v>6480</v>
          </cell>
          <cell r="G58" t="str">
            <v>KP02/5</v>
          </cell>
          <cell r="H58">
            <v>44600</v>
          </cell>
          <cell r="I58" t="str">
            <v>PT PLANET EXCELENCIA PHARMACY</v>
          </cell>
          <cell r="J58" t="str">
            <v>Reco Eye Ointment (2)</v>
          </cell>
          <cell r="K58">
            <v>45627</v>
          </cell>
          <cell r="L58" t="str">
            <v>0151221001</v>
          </cell>
        </row>
        <row r="59">
          <cell r="A59" t="str">
            <v>CTRZNL5</v>
          </cell>
          <cell r="B59">
            <v>3</v>
          </cell>
          <cell r="C59">
            <v>3305.454545454545</v>
          </cell>
          <cell r="D59">
            <v>3636</v>
          </cell>
          <cell r="E59">
            <v>4363.2</v>
          </cell>
          <cell r="G59" t="str">
            <v>KP02/5</v>
          </cell>
          <cell r="H59">
            <v>44600</v>
          </cell>
          <cell r="I59" t="str">
            <v>PT PLANET EXCELENCIA PHARMACY</v>
          </cell>
          <cell r="J59" t="str">
            <v>Cetirizine  Sirup 5mg/5mL (60mL)/ (5)</v>
          </cell>
          <cell r="K59">
            <v>45292</v>
          </cell>
          <cell r="L59" t="str">
            <v>S01007BB</v>
          </cell>
        </row>
        <row r="68">
          <cell r="A68" t="str">
            <v>KODE</v>
          </cell>
          <cell r="B68" t="str">
            <v>JUMLAH OBAT</v>
          </cell>
          <cell r="C68" t="str">
            <v>HARGA NETTO</v>
          </cell>
          <cell r="D68" t="str">
            <v>NETTO+PPN</v>
          </cell>
          <cell r="E68" t="str">
            <v>NETTO+PPN+MARGIN</v>
          </cell>
          <cell r="G68" t="str">
            <v>No Faktur</v>
          </cell>
          <cell r="H68" t="str">
            <v>Tgl Order</v>
          </cell>
          <cell r="I68" t="str">
            <v>Suplier</v>
          </cell>
          <cell r="J68" t="str">
            <v>Nama Barang</v>
          </cell>
          <cell r="K68" t="str">
            <v>Exp</v>
          </cell>
          <cell r="L68" t="str">
            <v>No. BATCH</v>
          </cell>
        </row>
        <row r="69">
          <cell r="A69" t="str">
            <v>DGRL12</v>
          </cell>
          <cell r="B69">
            <v>600</v>
          </cell>
          <cell r="C69">
            <v>939.73636363636365</v>
          </cell>
          <cell r="D69">
            <v>1033.71</v>
          </cell>
          <cell r="E69">
            <v>1240.452</v>
          </cell>
          <cell r="G69" t="str">
            <v>KP02/7</v>
          </cell>
          <cell r="H69">
            <v>44602</v>
          </cell>
          <cell r="I69" t="str">
            <v>PT SINGGASANA WITRA SURYAMAS</v>
          </cell>
          <cell r="J69" t="str">
            <v>Degirol Lozenges (12)</v>
          </cell>
          <cell r="K69">
            <v>45992</v>
          </cell>
          <cell r="L69" t="str">
            <v>LX1A211</v>
          </cell>
        </row>
        <row r="70">
          <cell r="A70" t="str">
            <v>PROVD6</v>
          </cell>
          <cell r="B70">
            <v>300</v>
          </cell>
          <cell r="C70">
            <v>2272.7272727272725</v>
          </cell>
          <cell r="D70">
            <v>2500</v>
          </cell>
          <cell r="E70">
            <v>3000</v>
          </cell>
          <cell r="G70" t="str">
            <v>KP02/7</v>
          </cell>
          <cell r="H70">
            <v>44602</v>
          </cell>
          <cell r="I70" t="str">
            <v>PT SINGGASANA WITRA SURYAMAS</v>
          </cell>
          <cell r="J70" t="str">
            <v xml:space="preserve">Prove D3-1000 IU tablet (6) </v>
          </cell>
          <cell r="K70">
            <v>45108</v>
          </cell>
          <cell r="L70" t="str">
            <v>TPODA10176</v>
          </cell>
        </row>
        <row r="71">
          <cell r="A71" t="str">
            <v>ZEGVT7</v>
          </cell>
          <cell r="B71">
            <v>300</v>
          </cell>
          <cell r="C71">
            <v>4090.9090909090905</v>
          </cell>
          <cell r="D71">
            <v>4500</v>
          </cell>
          <cell r="E71">
            <v>5400</v>
          </cell>
          <cell r="G71" t="str">
            <v>KP02/7</v>
          </cell>
          <cell r="H71">
            <v>44602</v>
          </cell>
          <cell r="I71" t="str">
            <v>PT SINGGASANA WITRA SURYAMAS</v>
          </cell>
          <cell r="J71" t="str">
            <v>Zegavit Kaplet (7)</v>
          </cell>
          <cell r="K71">
            <v>45170</v>
          </cell>
          <cell r="L71" t="str">
            <v>KTZEGA15655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</row>
        <row r="81">
          <cell r="A81" t="str">
            <v>FAVI1</v>
          </cell>
          <cell r="B81">
            <v>200</v>
          </cell>
          <cell r="C81">
            <v>15454.545454545454</v>
          </cell>
          <cell r="D81">
            <v>17000</v>
          </cell>
          <cell r="E81">
            <v>20400</v>
          </cell>
          <cell r="G81" t="str">
            <v>KP02/08</v>
          </cell>
          <cell r="H81">
            <v>44604</v>
          </cell>
          <cell r="I81" t="str">
            <v>PT PLANET EXCELENCIA PHARMACY</v>
          </cell>
          <cell r="J81" t="str">
            <v xml:space="preserve">Favikal Tablet </v>
          </cell>
          <cell r="K81">
            <v>44743</v>
          </cell>
          <cell r="L81" t="str">
            <v>KTFAKA14014</v>
          </cell>
        </row>
        <row r="90">
          <cell r="A90" t="str">
            <v>KODE</v>
          </cell>
          <cell r="B90" t="str">
            <v>JUMLAH OBAT</v>
          </cell>
          <cell r="C90" t="str">
            <v>HARGA NETTO</v>
          </cell>
          <cell r="D90" t="str">
            <v>NETTO+PPN</v>
          </cell>
          <cell r="E90" t="str">
            <v>NETTO+PPN+MARGIN</v>
          </cell>
          <cell r="G90" t="str">
            <v>No Faktur</v>
          </cell>
          <cell r="H90" t="str">
            <v>Tgl Order</v>
          </cell>
          <cell r="I90" t="str">
            <v>Suplier</v>
          </cell>
          <cell r="J90" t="str">
            <v>Nama Barang</v>
          </cell>
          <cell r="K90" t="str">
            <v>Exp</v>
          </cell>
          <cell r="L90" t="str">
            <v>No. BATCH</v>
          </cell>
        </row>
        <row r="91">
          <cell r="A91" t="str">
            <v>AMLDS10</v>
          </cell>
          <cell r="B91">
            <v>200</v>
          </cell>
          <cell r="C91">
            <v>772.72727272727263</v>
          </cell>
          <cell r="D91">
            <v>850</v>
          </cell>
          <cell r="E91">
            <v>1020</v>
          </cell>
          <cell r="G91" t="str">
            <v>KP02/9</v>
          </cell>
          <cell r="H91">
            <v>44607</v>
          </cell>
          <cell r="I91" t="str">
            <v>PT PLANET EXCELENCIA PHARMACY</v>
          </cell>
          <cell r="J91" t="str">
            <v>Amlodipin tablet 10 mg (10)</v>
          </cell>
          <cell r="K91">
            <v>45292</v>
          </cell>
          <cell r="L91" t="str">
            <v>HTANF21362</v>
          </cell>
        </row>
        <row r="92">
          <cell r="A92" t="str">
            <v>OBHRL9</v>
          </cell>
          <cell r="B92">
            <v>2</v>
          </cell>
          <cell r="C92">
            <v>15619.090909090908</v>
          </cell>
          <cell r="D92">
            <v>17181</v>
          </cell>
          <cell r="E92">
            <v>20617.2</v>
          </cell>
          <cell r="G92" t="str">
            <v>KP02/9</v>
          </cell>
          <cell r="H92">
            <v>44607</v>
          </cell>
          <cell r="I92" t="str">
            <v>PT PLANET EXCELENCIA PHARMACY</v>
          </cell>
          <cell r="J92" t="str">
            <v>OB Herbal 100 mL (9)</v>
          </cell>
          <cell r="K92">
            <v>45505</v>
          </cell>
          <cell r="L92" t="str">
            <v>AD014H21</v>
          </cell>
        </row>
        <row r="93">
          <cell r="A93" t="str">
            <v>PCTD1</v>
          </cell>
          <cell r="B93">
            <v>3</v>
          </cell>
          <cell r="C93">
            <v>6170.9090909090901</v>
          </cell>
          <cell r="D93">
            <v>6788</v>
          </cell>
          <cell r="E93">
            <v>8145.5999999999995</v>
          </cell>
          <cell r="G93" t="str">
            <v>KP02/9</v>
          </cell>
          <cell r="H93">
            <v>44607</v>
          </cell>
          <cell r="I93" t="str">
            <v>PT PLANET EXCELENCIA PHARMACY</v>
          </cell>
          <cell r="J93" t="str">
            <v>Paracetamol Drop 15 mL</v>
          </cell>
          <cell r="K93">
            <v>45261</v>
          </cell>
          <cell r="L93" t="str">
            <v>S1205BA</v>
          </cell>
        </row>
        <row r="94">
          <cell r="A94" t="str">
            <v>SMVSS5</v>
          </cell>
          <cell r="B94">
            <v>200</v>
          </cell>
          <cell r="C94">
            <v>245.45454545454544</v>
          </cell>
          <cell r="D94">
            <v>270</v>
          </cell>
          <cell r="E94">
            <v>324</v>
          </cell>
          <cell r="G94" t="str">
            <v>KP02/9</v>
          </cell>
          <cell r="H94">
            <v>44607</v>
          </cell>
          <cell r="I94" t="str">
            <v>PT PLANET EXCELENCIA PHARMACY</v>
          </cell>
          <cell r="J94" t="str">
            <v>Simvastatin tablet 10 mg (5)</v>
          </cell>
          <cell r="K94">
            <v>45261</v>
          </cell>
          <cell r="L94" t="str">
            <v>HTSVND16466</v>
          </cell>
        </row>
        <row r="95">
          <cell r="A95" t="str">
            <v>SUMA2</v>
          </cell>
          <cell r="B95">
            <v>100</v>
          </cell>
          <cell r="C95">
            <v>450.90909090909088</v>
          </cell>
          <cell r="D95">
            <v>496</v>
          </cell>
          <cell r="E95">
            <v>595.19999999999993</v>
          </cell>
          <cell r="G95" t="str">
            <v>KP02/9</v>
          </cell>
          <cell r="H95">
            <v>44607</v>
          </cell>
          <cell r="I95" t="str">
            <v>PT PLANET EXCELENCIA PHARMACY</v>
          </cell>
          <cell r="J95" t="str">
            <v>Sumagesic Tablet (2)</v>
          </cell>
          <cell r="K95">
            <v>46357</v>
          </cell>
          <cell r="L95" t="str">
            <v>21282301</v>
          </cell>
        </row>
        <row r="104">
          <cell r="A104" t="str">
            <v>KODE</v>
          </cell>
          <cell r="B104" t="str">
            <v>JUMLAH OBAT</v>
          </cell>
          <cell r="C104" t="str">
            <v>HARGA NETTO</v>
          </cell>
          <cell r="D104" t="str">
            <v>NETTO+PPN</v>
          </cell>
          <cell r="E104" t="str">
            <v>NETTO+PPN+MARGIN</v>
          </cell>
          <cell r="G104" t="str">
            <v>No Faktur</v>
          </cell>
          <cell r="H104" t="str">
            <v>Tgl Order</v>
          </cell>
          <cell r="I104" t="str">
            <v>Suplier</v>
          </cell>
          <cell r="J104" t="str">
            <v>Nama Barang</v>
          </cell>
          <cell r="K104" t="str">
            <v>Exp</v>
          </cell>
          <cell r="L104" t="str">
            <v>No. BATCH</v>
          </cell>
        </row>
        <row r="105">
          <cell r="A105" t="str">
            <v>SCLFT9</v>
          </cell>
          <cell r="B105">
            <v>20</v>
          </cell>
          <cell r="C105">
            <v>11590.90909090909</v>
          </cell>
          <cell r="D105">
            <v>12750</v>
          </cell>
          <cell r="E105">
            <v>15300</v>
          </cell>
          <cell r="G105" t="str">
            <v>KP02/10</v>
          </cell>
          <cell r="H105">
            <v>44606</v>
          </cell>
          <cell r="I105" t="str">
            <v>PT PENTA VALENT</v>
          </cell>
          <cell r="J105" t="str">
            <v>Sucralfate sirup 100mL (9)</v>
          </cell>
          <cell r="K105">
            <v>45261</v>
          </cell>
          <cell r="L105" t="str">
            <v>24121L0270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NERBN10</v>
          </cell>
          <cell r="B117">
            <v>250</v>
          </cell>
          <cell r="C117">
            <v>2944.1309090909085</v>
          </cell>
          <cell r="D117">
            <v>3238.5439999999999</v>
          </cell>
          <cell r="E117">
            <v>3886.2527999999998</v>
          </cell>
          <cell r="G117" t="str">
            <v>KP02/12</v>
          </cell>
          <cell r="H117">
            <v>44609</v>
          </cell>
          <cell r="I117" t="str">
            <v>PT SINGGASANA WITRA SURYAMAS</v>
          </cell>
          <cell r="J117" t="str">
            <v>Neurobion forte Tablet (10)</v>
          </cell>
          <cell r="K117">
            <v>45383</v>
          </cell>
          <cell r="L117" t="str">
            <v>D1238953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</row>
        <row r="127">
          <cell r="A127" t="str">
            <v>SNDR6</v>
          </cell>
          <cell r="B127">
            <v>16</v>
          </cell>
          <cell r="C127">
            <v>9272.7272727272721</v>
          </cell>
          <cell r="D127">
            <v>10200</v>
          </cell>
          <cell r="E127">
            <v>12240</v>
          </cell>
          <cell r="G127" t="str">
            <v>KP02/13</v>
          </cell>
          <cell r="H127">
            <v>44610</v>
          </cell>
          <cell r="I127" t="str">
            <v>PT PLANET EXCELENCIA PHARMACY</v>
          </cell>
          <cell r="J127" t="str">
            <v>Sanadryl Sirup 60 ml (6)</v>
          </cell>
          <cell r="K127">
            <v>45261</v>
          </cell>
          <cell r="L127" t="str">
            <v>BM9701</v>
          </cell>
        </row>
        <row r="128">
          <cell r="A128" t="str">
            <v>SNDR7</v>
          </cell>
          <cell r="B128">
            <v>1</v>
          </cell>
          <cell r="C128">
            <v>9272.7272727272721</v>
          </cell>
          <cell r="D128">
            <v>10200</v>
          </cell>
          <cell r="E128">
            <v>12240</v>
          </cell>
          <cell r="G128" t="str">
            <v>KP02/13</v>
          </cell>
          <cell r="H128">
            <v>44610</v>
          </cell>
          <cell r="I128" t="str">
            <v>PT PLANET EXCELENCIA PHARMACY</v>
          </cell>
          <cell r="J128" t="str">
            <v>Sanadryl Sirup 60 ml (7)</v>
          </cell>
          <cell r="K128">
            <v>45261</v>
          </cell>
          <cell r="L128" t="str">
            <v>CA9783</v>
          </cell>
        </row>
        <row r="137">
          <cell r="A137" t="str">
            <v>KODE</v>
          </cell>
          <cell r="B137" t="str">
            <v>JUMLAH OBAT</v>
          </cell>
          <cell r="C137" t="str">
            <v>HARGA NETTO</v>
          </cell>
          <cell r="D137" t="str">
            <v>NETTO+PPN</v>
          </cell>
          <cell r="E137" t="str">
            <v>NETTO+PPN+MARGIN</v>
          </cell>
          <cell r="G137" t="str">
            <v>No Faktur</v>
          </cell>
          <cell r="H137" t="str">
            <v>Tgl Order</v>
          </cell>
          <cell r="I137" t="str">
            <v>Suplier</v>
          </cell>
          <cell r="J137" t="str">
            <v>Nama Barang</v>
          </cell>
          <cell r="K137" t="str">
            <v>Exp</v>
          </cell>
          <cell r="L137" t="str">
            <v>No. BATCH</v>
          </cell>
        </row>
        <row r="138">
          <cell r="A138" t="str">
            <v>INTLS6</v>
          </cell>
          <cell r="B138">
            <v>400</v>
          </cell>
          <cell r="C138">
            <v>681.81818181818176</v>
          </cell>
          <cell r="D138">
            <v>750</v>
          </cell>
          <cell r="E138">
            <v>900</v>
          </cell>
          <cell r="G138" t="str">
            <v>KP02/14</v>
          </cell>
          <cell r="H138">
            <v>44610</v>
          </cell>
          <cell r="I138" t="str">
            <v>PT PLANET EXCELENCIA PHARMACY</v>
          </cell>
          <cell r="J138" t="str">
            <v>Intunal Forte Tablet (6)</v>
          </cell>
          <cell r="K138">
            <v>45627</v>
          </cell>
          <cell r="L138" t="str">
            <v>A1M625</v>
          </cell>
        </row>
        <row r="147">
          <cell r="A147" t="str">
            <v>KODE</v>
          </cell>
          <cell r="B147" t="str">
            <v>JUMLAH OBAT</v>
          </cell>
          <cell r="C147" t="str">
            <v>HARGA NETTO</v>
          </cell>
          <cell r="D147" t="str">
            <v>NETTO+PPN</v>
          </cell>
          <cell r="E147" t="str">
            <v>NETTO+PPN+MARGIN</v>
          </cell>
          <cell r="G147" t="str">
            <v>No Faktur</v>
          </cell>
          <cell r="H147" t="str">
            <v>Tgl Order</v>
          </cell>
          <cell r="I147" t="str">
            <v>Suplier</v>
          </cell>
          <cell r="J147" t="str">
            <v>Nama Barang</v>
          </cell>
          <cell r="K147" t="str">
            <v>Exp</v>
          </cell>
          <cell r="L147" t="str">
            <v>No. BATCH</v>
          </cell>
        </row>
        <row r="148">
          <cell r="A148" t="str">
            <v>AMBR158</v>
          </cell>
          <cell r="B148">
            <v>1100</v>
          </cell>
          <cell r="C148">
            <v>140</v>
          </cell>
          <cell r="D148">
            <v>154</v>
          </cell>
          <cell r="E148">
            <v>184.79999999999998</v>
          </cell>
          <cell r="G148" t="str">
            <v>KP02/15</v>
          </cell>
          <cell r="H148">
            <v>44614</v>
          </cell>
          <cell r="I148" t="str">
            <v>PT PENTA VALENT</v>
          </cell>
          <cell r="J148" t="str">
            <v>Ambroxol tablet 30 mg (8)</v>
          </cell>
          <cell r="K148">
            <v>46266</v>
          </cell>
          <cell r="L148" t="str">
            <v>09621I0110</v>
          </cell>
        </row>
        <row r="149">
          <cell r="A149" t="str">
            <v>MTHLS13</v>
          </cell>
          <cell r="B149">
            <v>400</v>
          </cell>
          <cell r="C149">
            <v>345.88636363636363</v>
          </cell>
          <cell r="D149">
            <v>380.47500000000002</v>
          </cell>
          <cell r="E149">
            <v>456.57</v>
          </cell>
          <cell r="G149" t="str">
            <v>KP02/15</v>
          </cell>
          <cell r="H149">
            <v>44614</v>
          </cell>
          <cell r="I149" t="str">
            <v>PT PENTA VALENT</v>
          </cell>
          <cell r="J149" t="str">
            <v>Methylprednisolone tablet 4 mg (13)</v>
          </cell>
          <cell r="K149">
            <v>45261</v>
          </cell>
          <cell r="L149" t="str">
            <v>2112055</v>
          </cell>
        </row>
        <row r="150">
          <cell r="A150" t="str">
            <v>PRCT16</v>
          </cell>
          <cell r="B150">
            <v>300</v>
          </cell>
          <cell r="C150">
            <v>199.99999999999997</v>
          </cell>
          <cell r="D150">
            <v>220</v>
          </cell>
          <cell r="E150">
            <v>264</v>
          </cell>
          <cell r="G150" t="str">
            <v>KP02/15</v>
          </cell>
          <cell r="H150">
            <v>44614</v>
          </cell>
          <cell r="I150" t="str">
            <v>PT PENTA VALENT</v>
          </cell>
          <cell r="J150" t="str">
            <v>Paracetamol tablet 500mg (PCT) (16)</v>
          </cell>
          <cell r="K150">
            <v>46327</v>
          </cell>
          <cell r="L150" t="str">
            <v>00821K0250</v>
          </cell>
        </row>
        <row r="151">
          <cell r="A151" t="str">
            <v>ATOVS1</v>
          </cell>
          <cell r="B151">
            <v>60</v>
          </cell>
          <cell r="C151">
            <v>3090.9090909090905</v>
          </cell>
          <cell r="D151">
            <v>3400</v>
          </cell>
          <cell r="E151">
            <v>4080</v>
          </cell>
          <cell r="G151" t="str">
            <v>KP02/15</v>
          </cell>
          <cell r="H151">
            <v>44614</v>
          </cell>
          <cell r="I151" t="str">
            <v>PT PENTA VALENT</v>
          </cell>
          <cell r="J151" t="str">
            <v>Atorvastatin Ca Trihidrat 20 mg Tablet</v>
          </cell>
          <cell r="K151">
            <v>45200</v>
          </cell>
          <cell r="L151">
            <v>2110047</v>
          </cell>
        </row>
        <row r="160">
          <cell r="A160" t="str">
            <v>KODE</v>
          </cell>
          <cell r="B160" t="str">
            <v>JUMLAH OBAT</v>
          </cell>
          <cell r="C160" t="str">
            <v>HARGA NETTO</v>
          </cell>
          <cell r="D160" t="str">
            <v>NETTO+PPN</v>
          </cell>
          <cell r="E160" t="str">
            <v>NETTO+PPN+MARGIN</v>
          </cell>
          <cell r="G160" t="str">
            <v>No Faktur</v>
          </cell>
          <cell r="H160" t="str">
            <v>Tgl Order</v>
          </cell>
          <cell r="I160" t="str">
            <v>Suplier</v>
          </cell>
          <cell r="J160" t="str">
            <v>Nama Barang</v>
          </cell>
          <cell r="K160" t="str">
            <v>Exp</v>
          </cell>
          <cell r="L160" t="str">
            <v>No. BATCH</v>
          </cell>
        </row>
        <row r="161">
          <cell r="A161" t="str">
            <v>ENFA2</v>
          </cell>
          <cell r="B161">
            <v>400</v>
          </cell>
          <cell r="C161">
            <v>1999.9999999999998</v>
          </cell>
          <cell r="D161">
            <v>2200</v>
          </cell>
          <cell r="E161">
            <v>2640</v>
          </cell>
          <cell r="G161" t="str">
            <v>KP02/16</v>
          </cell>
          <cell r="H161">
            <v>44614</v>
          </cell>
          <cell r="I161" t="str">
            <v>PT CORONET CROWN</v>
          </cell>
          <cell r="J161" t="str">
            <v>Enfavit Tablet (2)</v>
          </cell>
          <cell r="K161">
            <v>45536</v>
          </cell>
          <cell r="L161" t="str">
            <v>21IM001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</row>
        <row r="171">
          <cell r="A171" t="str">
            <v>EMTUR1</v>
          </cell>
          <cell r="B171">
            <v>400</v>
          </cell>
          <cell r="C171">
            <v>169.4231818181818</v>
          </cell>
          <cell r="D171">
            <v>186.3655</v>
          </cell>
          <cell r="E171">
            <v>223.6386</v>
          </cell>
          <cell r="G171" t="str">
            <v>KP02/17</v>
          </cell>
          <cell r="H171">
            <v>44616</v>
          </cell>
          <cell r="I171" t="str">
            <v>PT PLANET EXCELENCIA PHARMACY</v>
          </cell>
          <cell r="J171" t="str">
            <v>Emturnas Tablet</v>
          </cell>
          <cell r="K171">
            <v>46357</v>
          </cell>
          <cell r="L171" t="str">
            <v>120414</v>
          </cell>
        </row>
        <row r="180">
          <cell r="A180" t="str">
            <v>KODE</v>
          </cell>
          <cell r="B180" t="str">
            <v>JUMLAH OBAT</v>
          </cell>
          <cell r="C180" t="str">
            <v>HARGA NETTO</v>
          </cell>
          <cell r="D180" t="str">
            <v>NETTO+PPN</v>
          </cell>
          <cell r="E180" t="str">
            <v>NETTO+PPN+MARGIN</v>
          </cell>
          <cell r="G180" t="str">
            <v>No Faktur</v>
          </cell>
          <cell r="H180" t="str">
            <v>Tgl Order</v>
          </cell>
          <cell r="I180" t="str">
            <v>Suplier</v>
          </cell>
          <cell r="J180" t="str">
            <v>Nama Barang</v>
          </cell>
          <cell r="K180" t="str">
            <v>Exp</v>
          </cell>
          <cell r="L180" t="str">
            <v>No. BATCH</v>
          </cell>
        </row>
        <row r="181">
          <cell r="A181" t="str">
            <v>DEMC1</v>
          </cell>
          <cell r="B181">
            <v>200</v>
          </cell>
          <cell r="C181">
            <v>378.81818181818176</v>
          </cell>
          <cell r="D181">
            <v>416.7</v>
          </cell>
          <cell r="E181">
            <v>500.03999999999996</v>
          </cell>
          <cell r="G181" t="str">
            <v>KP02/18</v>
          </cell>
          <cell r="H181">
            <v>44614</v>
          </cell>
          <cell r="I181" t="str">
            <v>APOTEK BUMI MEDIKA GANESA</v>
          </cell>
          <cell r="J181" t="str">
            <v xml:space="preserve">Demacolin Tablet </v>
          </cell>
          <cell r="K181">
            <v>46266</v>
          </cell>
          <cell r="L181" t="str">
            <v>09621I0110</v>
          </cell>
        </row>
        <row r="182">
          <cell r="A182" t="str">
            <v>PROVD7</v>
          </cell>
          <cell r="B182">
            <v>60</v>
          </cell>
          <cell r="C182">
            <v>2500</v>
          </cell>
          <cell r="D182">
            <v>2750</v>
          </cell>
          <cell r="E182">
            <v>3300</v>
          </cell>
          <cell r="G182" t="str">
            <v>KP02/18</v>
          </cell>
          <cell r="H182">
            <v>44614</v>
          </cell>
          <cell r="I182" t="str">
            <v>APOTEK BUMI MEDIKA GANESA</v>
          </cell>
          <cell r="J182" t="str">
            <v xml:space="preserve">Prove D3-1000 IU tablet (7) </v>
          </cell>
          <cell r="K182">
            <v>45261</v>
          </cell>
          <cell r="L182" t="str">
            <v>2112055</v>
          </cell>
        </row>
        <row r="183">
          <cell r="A183" t="str">
            <v>SUMA1</v>
          </cell>
          <cell r="B183">
            <v>100</v>
          </cell>
          <cell r="C183">
            <v>495.90909090909088</v>
          </cell>
          <cell r="D183">
            <v>545.5</v>
          </cell>
          <cell r="E183">
            <v>654.6</v>
          </cell>
          <cell r="G183" t="str">
            <v>KP02/18</v>
          </cell>
          <cell r="H183">
            <v>44614</v>
          </cell>
          <cell r="I183" t="str">
            <v>APOTEK BUMI MEDIKA GANESA</v>
          </cell>
          <cell r="J183" t="str">
            <v>Sumagesic Tablet</v>
          </cell>
          <cell r="K183">
            <v>46327</v>
          </cell>
          <cell r="L183" t="str">
            <v>00821K0250</v>
          </cell>
        </row>
        <row r="184">
          <cell r="A184" t="str">
            <v>MTHLS12</v>
          </cell>
          <cell r="B184">
            <v>200</v>
          </cell>
          <cell r="C184">
            <v>259.09090909090907</v>
          </cell>
          <cell r="D184">
            <v>285</v>
          </cell>
          <cell r="E184">
            <v>342</v>
          </cell>
          <cell r="G184" t="str">
            <v>KP02/18</v>
          </cell>
          <cell r="H184">
            <v>44614</v>
          </cell>
          <cell r="I184" t="str">
            <v>APOTEK BUMI MEDIKA GANESA</v>
          </cell>
          <cell r="J184" t="str">
            <v>Methylprednisolone tablet 4 mg (12)</v>
          </cell>
          <cell r="K184">
            <v>45200</v>
          </cell>
          <cell r="L184">
            <v>2110047</v>
          </cell>
        </row>
        <row r="193">
          <cell r="A193" t="str">
            <v>KODE</v>
          </cell>
          <cell r="B193" t="str">
            <v>JUMLAH OBAT</v>
          </cell>
          <cell r="C193" t="str">
            <v>HARGA NETTO</v>
          </cell>
          <cell r="D193" t="str">
            <v>NETTO+PPN</v>
          </cell>
          <cell r="E193" t="str">
            <v>NETTO+PPN+MARGIN</v>
          </cell>
          <cell r="G193" t="str">
            <v>No Faktur</v>
          </cell>
          <cell r="H193" t="str">
            <v>Tgl Order</v>
          </cell>
          <cell r="I193" t="str">
            <v>Suplier</v>
          </cell>
          <cell r="J193" t="str">
            <v>Nama Barang</v>
          </cell>
          <cell r="K193" t="str">
            <v>Exp</v>
          </cell>
          <cell r="L193" t="str">
            <v>No. BATCH</v>
          </cell>
        </row>
        <row r="194">
          <cell r="A194" t="str">
            <v>ENFA1</v>
          </cell>
          <cell r="B194">
            <v>400</v>
          </cell>
          <cell r="C194">
            <v>378.81818181818176</v>
          </cell>
          <cell r="D194">
            <v>416.7</v>
          </cell>
          <cell r="E194">
            <v>500.03999999999996</v>
          </cell>
          <cell r="G194" t="str">
            <v>KP02/19</v>
          </cell>
          <cell r="H194">
            <v>44617</v>
          </cell>
          <cell r="I194" t="str">
            <v>APOTEK BUMI MEDIKA GANESA</v>
          </cell>
          <cell r="J194" t="str">
            <v>Enfavit Tablet</v>
          </cell>
          <cell r="K194">
            <v>45536</v>
          </cell>
          <cell r="L194" t="str">
            <v>09621I0110</v>
          </cell>
        </row>
        <row r="195">
          <cell r="A195" t="str">
            <v>MTHLS12</v>
          </cell>
          <cell r="B195">
            <v>200</v>
          </cell>
          <cell r="C195">
            <v>379.72727272727269</v>
          </cell>
          <cell r="D195">
            <v>417.7</v>
          </cell>
          <cell r="E195">
            <v>501.23999999999995</v>
          </cell>
          <cell r="G195" t="str">
            <v>KP02/19</v>
          </cell>
          <cell r="H195">
            <v>44617</v>
          </cell>
          <cell r="I195" t="str">
            <v>APOTEK BUMI MEDIKA GANESA</v>
          </cell>
          <cell r="J195" t="str">
            <v>Methylprednisolone tablet 4 mg (12)</v>
          </cell>
          <cell r="K195">
            <v>45200</v>
          </cell>
          <cell r="L195">
            <v>2110047</v>
          </cell>
        </row>
        <row r="196">
          <cell r="A196" t="str">
            <v>PROVD4</v>
          </cell>
          <cell r="B196">
            <v>60</v>
          </cell>
          <cell r="C196">
            <v>380.63636363636357</v>
          </cell>
          <cell r="D196">
            <v>418.7</v>
          </cell>
          <cell r="E196">
            <v>502.43999999999994</v>
          </cell>
          <cell r="G196" t="str">
            <v>KP02/19</v>
          </cell>
          <cell r="H196">
            <v>44617</v>
          </cell>
          <cell r="I196" t="str">
            <v>APOTEK BUMI MEDIKA GANESA</v>
          </cell>
          <cell r="J196" t="str">
            <v xml:space="preserve">Prove D3-1000 IU tablet (4) </v>
          </cell>
          <cell r="K196">
            <v>45108</v>
          </cell>
          <cell r="L196" t="str">
            <v>TPODA10195</v>
          </cell>
        </row>
        <row r="197">
          <cell r="A197" t="str">
            <v>PROVD8</v>
          </cell>
          <cell r="B197">
            <v>120</v>
          </cell>
          <cell r="C197">
            <v>381.5454545454545</v>
          </cell>
          <cell r="D197">
            <v>419.7</v>
          </cell>
          <cell r="E197">
            <v>503.64</v>
          </cell>
          <cell r="G197" t="str">
            <v>KP02/19</v>
          </cell>
          <cell r="H197">
            <v>44617</v>
          </cell>
          <cell r="I197" t="str">
            <v>APOTEK BUMI MEDIKA GANESA</v>
          </cell>
          <cell r="J197" t="str">
            <v xml:space="preserve">Prove D3-1000 IU tablet (8) </v>
          </cell>
          <cell r="K197">
            <v>45108</v>
          </cell>
          <cell r="L197" t="str">
            <v xml:space="preserve"> TPODA10256</v>
          </cell>
        </row>
        <row r="198">
          <cell r="A198" t="str">
            <v>REPST1</v>
          </cell>
          <cell r="B198">
            <v>100</v>
          </cell>
          <cell r="C198">
            <v>382.45454545454544</v>
          </cell>
          <cell r="D198">
            <v>420.7</v>
          </cell>
          <cell r="E198">
            <v>504.84</v>
          </cell>
          <cell r="G198" t="str">
            <v>KP02/19</v>
          </cell>
          <cell r="H198">
            <v>44617</v>
          </cell>
          <cell r="I198" t="str">
            <v>APOTEK BUMI MEDIKA GANESA</v>
          </cell>
          <cell r="J198" t="str">
            <v>Repass 400 mg tablet</v>
          </cell>
          <cell r="K198">
            <v>45261</v>
          </cell>
          <cell r="L198" t="str">
            <v>2112055</v>
          </cell>
        </row>
        <row r="199">
          <cell r="A199" t="str">
            <v>SUMA2</v>
          </cell>
          <cell r="B199">
            <v>100</v>
          </cell>
          <cell r="C199">
            <v>383.36363636363632</v>
          </cell>
          <cell r="D199">
            <v>421.7</v>
          </cell>
          <cell r="E199">
            <v>506.03999999999996</v>
          </cell>
          <cell r="G199" t="str">
            <v>KP02/19</v>
          </cell>
          <cell r="H199">
            <v>44617</v>
          </cell>
          <cell r="I199" t="str">
            <v>APOTEK BUMI MEDIKA GANESA</v>
          </cell>
          <cell r="J199" t="str">
            <v>Sumagesic Tablet (2)</v>
          </cell>
          <cell r="K199">
            <v>46327</v>
          </cell>
          <cell r="L199" t="str">
            <v>00821K0250</v>
          </cell>
        </row>
        <row r="216">
          <cell r="D216" t="str">
            <v>Pelapor,</v>
          </cell>
        </row>
        <row r="220">
          <cell r="D220" t="str">
            <v>Windy Dewi S, S.Farm</v>
          </cell>
        </row>
        <row r="240">
          <cell r="A240" t="str">
            <v>II. PREKURSOR</v>
          </cell>
        </row>
        <row r="242">
          <cell r="A242" t="str">
            <v>KODE</v>
          </cell>
          <cell r="B242" t="str">
            <v>JUMLAH OBAT</v>
          </cell>
          <cell r="C242" t="str">
            <v>HARGA NETTO</v>
          </cell>
          <cell r="D242" t="str">
            <v>NETTO+PPN</v>
          </cell>
          <cell r="E242" t="str">
            <v>NETTO+PPN+MARGIN</v>
          </cell>
          <cell r="G242" t="str">
            <v>No Faktur</v>
          </cell>
          <cell r="H242" t="str">
            <v>Tgl Order</v>
          </cell>
          <cell r="I242" t="str">
            <v>Suplier</v>
          </cell>
          <cell r="J242" t="str">
            <v>Nama Barang</v>
          </cell>
          <cell r="K242" t="str">
            <v>Exp</v>
          </cell>
          <cell r="L242" t="str">
            <v>No. BATCH</v>
          </cell>
        </row>
        <row r="243">
          <cell r="A243" t="str">
            <v>CROFD9</v>
          </cell>
          <cell r="B243">
            <v>600</v>
          </cell>
          <cell r="C243">
            <v>1236.3636363636363</v>
          </cell>
          <cell r="D243">
            <v>1360</v>
          </cell>
          <cell r="E243">
            <v>1632</v>
          </cell>
          <cell r="G243" t="str">
            <v>KP02/11</v>
          </cell>
          <cell r="H243">
            <v>44600</v>
          </cell>
          <cell r="I243" t="str">
            <v>PT CORONET CROWN</v>
          </cell>
          <cell r="J243" t="str">
            <v>Crofed Tablet (9)</v>
          </cell>
          <cell r="K243">
            <v>45566</v>
          </cell>
          <cell r="L243" t="str">
            <v>21KA022</v>
          </cell>
        </row>
      </sheetData>
      <sheetData sheetId="2">
        <row r="6">
          <cell r="H6" t="str">
            <v xml:space="preserve">LAPORAN PENERIMAAN OBAT </v>
          </cell>
        </row>
        <row r="7">
          <cell r="H7" t="str">
            <v>BULAN: MARET 2022</v>
          </cell>
        </row>
        <row r="9">
          <cell r="A9" t="str">
            <v>I. OBAT</v>
          </cell>
        </row>
        <row r="13">
          <cell r="A13" t="str">
            <v>KODE</v>
          </cell>
          <cell r="B13" t="str">
            <v>JUMLAH OBAT</v>
          </cell>
          <cell r="C13" t="str">
            <v>HARGA NETTO</v>
          </cell>
          <cell r="D13" t="str">
            <v>NETTO+PPN</v>
          </cell>
          <cell r="E13" t="str">
            <v>NETTO+PPN+MARGIN</v>
          </cell>
          <cell r="G13" t="str">
            <v>No Faktur</v>
          </cell>
          <cell r="H13" t="str">
            <v>Tgl Order</v>
          </cell>
          <cell r="I13" t="str">
            <v>Suplier</v>
          </cell>
          <cell r="J13" t="str">
            <v>Nama Barang</v>
          </cell>
          <cell r="K13" t="str">
            <v>Exp</v>
          </cell>
          <cell r="L13" t="str">
            <v>No. BATCH</v>
          </cell>
          <cell r="M13" t="str">
            <v>Unit</v>
          </cell>
          <cell r="N13" t="str">
            <v>Satuan</v>
          </cell>
          <cell r="O13" t="str">
            <v>HNA</v>
          </cell>
          <cell r="P13" t="str">
            <v>Diskon(%)</v>
          </cell>
        </row>
        <row r="14">
          <cell r="A14" t="str">
            <v>AMLDS11</v>
          </cell>
          <cell r="B14">
            <v>500</v>
          </cell>
          <cell r="C14">
            <v>330.57272727272726</v>
          </cell>
          <cell r="D14">
            <v>363.63</v>
          </cell>
          <cell r="E14">
            <v>436.35599999999999</v>
          </cell>
          <cell r="G14" t="str">
            <v>KP03/3</v>
          </cell>
          <cell r="H14">
            <v>44627</v>
          </cell>
          <cell r="I14" t="str">
            <v>PT PLANET EXCELENCIA PHARMACY</v>
          </cell>
          <cell r="J14" t="str">
            <v>Amlodipin tablet 10 mg (11)</v>
          </cell>
          <cell r="K14">
            <v>45323</v>
          </cell>
          <cell r="L14" t="str">
            <v>HTALNF21372</v>
          </cell>
          <cell r="M14">
            <v>5</v>
          </cell>
          <cell r="N14" t="str">
            <v>BOX</v>
          </cell>
          <cell r="O14">
            <v>85000</v>
          </cell>
          <cell r="P14">
            <v>57.22</v>
          </cell>
        </row>
        <row r="15">
          <cell r="A15" t="str">
            <v>AMLD13</v>
          </cell>
          <cell r="B15">
            <v>400</v>
          </cell>
          <cell r="C15">
            <v>169.45909090909089</v>
          </cell>
          <cell r="D15">
            <v>186.405</v>
          </cell>
          <cell r="E15">
            <v>223.68600000000001</v>
          </cell>
          <cell r="G15" t="str">
            <v>KP03/3</v>
          </cell>
          <cell r="H15">
            <v>44627</v>
          </cell>
          <cell r="I15" t="str">
            <v>PT PLANET EXCELENCIA PHARMACY</v>
          </cell>
          <cell r="J15" t="str">
            <v>Amlodipine tablet  5 mg (13)</v>
          </cell>
          <cell r="K15">
            <v>45292</v>
          </cell>
          <cell r="L15" t="str">
            <v>HTALNE21488</v>
          </cell>
          <cell r="M15">
            <v>4</v>
          </cell>
          <cell r="N15" t="str">
            <v>BOX</v>
          </cell>
          <cell r="O15">
            <v>43350</v>
          </cell>
          <cell r="P15">
            <v>57</v>
          </cell>
        </row>
        <row r="16">
          <cell r="A16" t="str">
            <v>BNSNX15</v>
          </cell>
          <cell r="B16">
            <v>24</v>
          </cell>
          <cell r="C16">
            <v>10045</v>
          </cell>
          <cell r="D16">
            <v>11049.5</v>
          </cell>
          <cell r="E16">
            <v>13259.4</v>
          </cell>
          <cell r="G16" t="str">
            <v>KP03/3</v>
          </cell>
          <cell r="H16">
            <v>44627</v>
          </cell>
          <cell r="I16" t="str">
            <v>PT PLANET EXCELENCIA PHARMACY</v>
          </cell>
          <cell r="J16" t="str">
            <v>Betason-N cream 5 g</v>
          </cell>
          <cell r="K16">
            <v>45597</v>
          </cell>
          <cell r="L16" t="str">
            <v>K13202W</v>
          </cell>
          <cell r="M16">
            <v>24</v>
          </cell>
          <cell r="N16" t="str">
            <v>TUBE</v>
          </cell>
          <cell r="O16">
            <v>13475</v>
          </cell>
          <cell r="P16">
            <v>18</v>
          </cell>
        </row>
        <row r="17">
          <cell r="A17" t="str">
            <v>GLMPS25</v>
          </cell>
          <cell r="B17">
            <v>200</v>
          </cell>
          <cell r="C17">
            <v>185.96363636363634</v>
          </cell>
          <cell r="D17">
            <v>204.56</v>
          </cell>
          <cell r="E17">
            <v>245.47199999999998</v>
          </cell>
          <cell r="G17" t="str">
            <v>KP03/3</v>
          </cell>
          <cell r="H17">
            <v>44627</v>
          </cell>
          <cell r="I17" t="str">
            <v>PT PLANET EXCELENCIA PHARMACY</v>
          </cell>
          <cell r="J17" t="str">
            <v>Glimepiride tablet 2 mg (5)</v>
          </cell>
          <cell r="K17">
            <v>45992</v>
          </cell>
          <cell r="L17" t="str">
            <v>HTGMPK16140</v>
          </cell>
          <cell r="M17">
            <v>2</v>
          </cell>
          <cell r="N17" t="str">
            <v>BOX</v>
          </cell>
          <cell r="O17">
            <v>40000</v>
          </cell>
          <cell r="P17">
            <v>48.86</v>
          </cell>
        </row>
        <row r="18">
          <cell r="A18" t="str">
            <v>HTDC5</v>
          </cell>
          <cell r="B18">
            <v>20</v>
          </cell>
          <cell r="C18">
            <v>7274.9999999999991</v>
          </cell>
          <cell r="D18">
            <v>8002.5</v>
          </cell>
          <cell r="E18">
            <v>9603</v>
          </cell>
          <cell r="G18" t="str">
            <v>KP03/3</v>
          </cell>
          <cell r="H18">
            <v>44627</v>
          </cell>
          <cell r="I18" t="str">
            <v>PT PLANET EXCELENCIA PHARMACY</v>
          </cell>
          <cell r="J18" t="str">
            <v>Hotin DCL 30 gram (5)</v>
          </cell>
          <cell r="K18">
            <v>45170</v>
          </cell>
          <cell r="L18" t="str">
            <v>1K09921</v>
          </cell>
          <cell r="M18">
            <v>20</v>
          </cell>
          <cell r="N18" t="str">
            <v>TUBE</v>
          </cell>
          <cell r="O18">
            <v>9700</v>
          </cell>
          <cell r="P18">
            <v>17.5</v>
          </cell>
        </row>
        <row r="19">
          <cell r="A19" t="str">
            <v>HDRCX7</v>
          </cell>
          <cell r="B19">
            <v>12</v>
          </cell>
          <cell r="C19">
            <v>4462.7272727272721</v>
          </cell>
          <cell r="D19">
            <v>4909</v>
          </cell>
          <cell r="E19">
            <v>5890.8</v>
          </cell>
          <cell r="G19" t="str">
            <v>KP03/3</v>
          </cell>
          <cell r="H19">
            <v>44627</v>
          </cell>
          <cell r="I19" t="str">
            <v>PT PLANET EXCELENCIA PHARMACY</v>
          </cell>
          <cell r="J19" t="str">
            <v>Hydrocortison cream 2,5 % (7)</v>
          </cell>
          <cell r="K19">
            <v>46388</v>
          </cell>
          <cell r="L19" t="str">
            <v>KCHCTB21307</v>
          </cell>
          <cell r="M19">
            <v>12</v>
          </cell>
          <cell r="N19" t="str">
            <v>TUBE</v>
          </cell>
          <cell r="O19">
            <v>5000</v>
          </cell>
          <cell r="P19">
            <v>1.82</v>
          </cell>
        </row>
        <row r="20">
          <cell r="A20" t="str">
            <v>IBFRS9</v>
          </cell>
          <cell r="B20">
            <v>100</v>
          </cell>
          <cell r="C20">
            <v>190.08363636363637</v>
          </cell>
          <cell r="D20">
            <v>209.09200000000001</v>
          </cell>
          <cell r="E20">
            <v>250.91040000000001</v>
          </cell>
          <cell r="G20" t="str">
            <v>KP03/3</v>
          </cell>
          <cell r="H20">
            <v>44627</v>
          </cell>
          <cell r="I20" t="str">
            <v>PT PLANET EXCELENCIA PHARMACY</v>
          </cell>
          <cell r="J20" t="str">
            <v>Ibuprofen tablet 400 mg (9)</v>
          </cell>
          <cell r="K20">
            <v>46054</v>
          </cell>
          <cell r="L20" t="str">
            <v>220209134</v>
          </cell>
          <cell r="M20">
            <v>1</v>
          </cell>
          <cell r="N20" t="str">
            <v>BOX</v>
          </cell>
          <cell r="O20">
            <v>26000</v>
          </cell>
          <cell r="P20">
            <v>19.579999999999998</v>
          </cell>
        </row>
        <row r="21">
          <cell r="A21" t="str">
            <v>MTHLS14</v>
          </cell>
          <cell r="B21">
            <v>500</v>
          </cell>
          <cell r="C21">
            <v>136.38845454545452</v>
          </cell>
          <cell r="D21">
            <v>150.0273</v>
          </cell>
          <cell r="E21">
            <v>180.03276</v>
          </cell>
          <cell r="G21" t="str">
            <v>KP03/3</v>
          </cell>
          <cell r="H21">
            <v>44627</v>
          </cell>
          <cell r="I21" t="str">
            <v>PT PLANET EXCELENCIA PHARMACY</v>
          </cell>
          <cell r="J21" t="str">
            <v>Methylprednisolone tablet 4 mg (14)</v>
          </cell>
          <cell r="K21">
            <v>45292</v>
          </cell>
          <cell r="L21" t="str">
            <v>THMPSD21301</v>
          </cell>
          <cell r="M21">
            <v>5</v>
          </cell>
          <cell r="N21" t="str">
            <v>BOX</v>
          </cell>
          <cell r="O21">
            <v>40050</v>
          </cell>
          <cell r="P21">
            <v>62.54</v>
          </cell>
        </row>
        <row r="22">
          <cell r="A22" t="str">
            <v>MNOS21</v>
          </cell>
          <cell r="B22">
            <v>12</v>
          </cell>
          <cell r="C22">
            <v>29818.181818181816</v>
          </cell>
          <cell r="D22">
            <v>32800</v>
          </cell>
          <cell r="E22">
            <v>39360</v>
          </cell>
          <cell r="G22" t="str">
            <v>KP03/3</v>
          </cell>
          <cell r="H22">
            <v>44627</v>
          </cell>
          <cell r="I22" t="str">
            <v>PT PLANET EXCELENCIA PHARMACY</v>
          </cell>
          <cell r="J22" t="str">
            <v>Minosep Gargle 150 mL</v>
          </cell>
          <cell r="K22">
            <v>45352</v>
          </cell>
          <cell r="L22" t="str">
            <v>10308</v>
          </cell>
          <cell r="M22">
            <v>12</v>
          </cell>
          <cell r="N22" t="str">
            <v>BOTOL</v>
          </cell>
          <cell r="O22">
            <v>41000</v>
          </cell>
          <cell r="P22">
            <v>20</v>
          </cell>
        </row>
        <row r="23">
          <cell r="A23" t="str">
            <v>NEURG17</v>
          </cell>
          <cell r="B23">
            <v>100</v>
          </cell>
          <cell r="C23">
            <v>645</v>
          </cell>
          <cell r="D23">
            <v>709.5</v>
          </cell>
          <cell r="E23">
            <v>851.4</v>
          </cell>
          <cell r="G23" t="str">
            <v>KP03/3</v>
          </cell>
          <cell r="H23">
            <v>44627</v>
          </cell>
          <cell r="I23" t="str">
            <v>PT PLANET EXCELENCIA PHARMACY</v>
          </cell>
          <cell r="J23" t="str">
            <v>Neuralgin RX kaplet (7)</v>
          </cell>
          <cell r="K23">
            <v>45231</v>
          </cell>
          <cell r="L23" t="str">
            <v>KTNLGD16569</v>
          </cell>
          <cell r="M23">
            <v>1</v>
          </cell>
          <cell r="N23" t="str">
            <v>BOX</v>
          </cell>
          <cell r="O23">
            <v>82500</v>
          </cell>
          <cell r="P23">
            <v>14</v>
          </cell>
        </row>
        <row r="24">
          <cell r="A24" t="str">
            <v>OBHRL10</v>
          </cell>
          <cell r="B24">
            <v>10</v>
          </cell>
          <cell r="C24">
            <v>14994.327272727274</v>
          </cell>
          <cell r="D24">
            <v>16493.760000000002</v>
          </cell>
          <cell r="E24">
            <v>19792.512000000002</v>
          </cell>
          <cell r="G24" t="str">
            <v>KP03/3</v>
          </cell>
          <cell r="H24">
            <v>44627</v>
          </cell>
          <cell r="I24" t="str">
            <v>PT PLANET EXCELENCIA PHARMACY</v>
          </cell>
          <cell r="J24" t="str">
            <v>OB Herbal 100 mL (10)</v>
          </cell>
          <cell r="K24">
            <v>45170</v>
          </cell>
          <cell r="L24" t="str">
            <v>AD048121</v>
          </cell>
          <cell r="M24">
            <v>10</v>
          </cell>
          <cell r="N24" t="str">
            <v>BOTOL</v>
          </cell>
          <cell r="O24">
            <v>17181</v>
          </cell>
          <cell r="P24">
            <v>4</v>
          </cell>
        </row>
        <row r="25">
          <cell r="A25" t="str">
            <v>OMZ6</v>
          </cell>
          <cell r="B25">
            <v>800</v>
          </cell>
          <cell r="C25">
            <v>214.89105454545458</v>
          </cell>
          <cell r="D25">
            <v>236.38016000000005</v>
          </cell>
          <cell r="E25">
            <v>283.65619200000003</v>
          </cell>
          <cell r="G25" t="str">
            <v>KP03/3</v>
          </cell>
          <cell r="H25">
            <v>44627</v>
          </cell>
          <cell r="I25" t="str">
            <v>PT PLANET EXCELENCIA PHARMACY</v>
          </cell>
          <cell r="J25" t="str">
            <v>Omeprazole kapsul 20 mg (6)</v>
          </cell>
          <cell r="K25">
            <v>45323</v>
          </cell>
          <cell r="L25" t="str">
            <v xml:space="preserve"> 220206280</v>
          </cell>
          <cell r="M25">
            <v>8</v>
          </cell>
          <cell r="N25" t="str">
            <v>BOX</v>
          </cell>
          <cell r="O25">
            <v>37120</v>
          </cell>
          <cell r="P25">
            <v>36.32</v>
          </cell>
        </row>
        <row r="33">
          <cell r="A33" t="str">
            <v>KODE</v>
          </cell>
          <cell r="B33" t="str">
            <v>JUMLAH OBAT</v>
          </cell>
          <cell r="C33" t="str">
            <v>HARGA NETTO</v>
          </cell>
          <cell r="D33" t="str">
            <v>NETTO+PPN</v>
          </cell>
          <cell r="E33" t="str">
            <v>NETTO+PPN+MARGIN</v>
          </cell>
          <cell r="G33" t="str">
            <v>No Faktur</v>
          </cell>
          <cell r="H33" t="str">
            <v>Tgl Order</v>
          </cell>
          <cell r="I33" t="str">
            <v>Suplier</v>
          </cell>
          <cell r="J33" t="str">
            <v>Nama Barang</v>
          </cell>
          <cell r="K33" t="str">
            <v>Exp</v>
          </cell>
          <cell r="L33" t="str">
            <v>No. BATCH</v>
          </cell>
          <cell r="M33" t="str">
            <v>Unit</v>
          </cell>
          <cell r="N33" t="str">
            <v>Satuan</v>
          </cell>
          <cell r="O33" t="str">
            <v>HNA</v>
          </cell>
          <cell r="P33" t="str">
            <v>Diskon(%)</v>
          </cell>
        </row>
        <row r="34">
          <cell r="A34" t="str">
            <v>ENFA3</v>
          </cell>
          <cell r="B34">
            <v>1200</v>
          </cell>
          <cell r="C34">
            <v>1999.9999999999998</v>
          </cell>
          <cell r="D34">
            <v>2200</v>
          </cell>
          <cell r="E34">
            <v>2640</v>
          </cell>
          <cell r="G34" t="str">
            <v>KP03/4</v>
          </cell>
          <cell r="H34">
            <v>44624</v>
          </cell>
          <cell r="I34" t="str">
            <v>PT CORONET CROWN</v>
          </cell>
          <cell r="J34" t="str">
            <v>Enfavit Tablet (3)</v>
          </cell>
          <cell r="K34">
            <v>45536</v>
          </cell>
          <cell r="L34" t="str">
            <v>21IM001</v>
          </cell>
          <cell r="M34">
            <v>12</v>
          </cell>
          <cell r="N34" t="str">
            <v>BOX</v>
          </cell>
          <cell r="O34">
            <v>220000</v>
          </cell>
          <cell r="P34">
            <v>0</v>
          </cell>
        </row>
        <row r="42">
          <cell r="A42" t="str">
            <v>KODE</v>
          </cell>
          <cell r="B42" t="str">
            <v>JUMLAH OBAT</v>
          </cell>
          <cell r="C42" t="str">
            <v>HARGA NETTO</v>
          </cell>
          <cell r="D42" t="str">
            <v>NETTO+PPN</v>
          </cell>
          <cell r="E42" t="str">
            <v>NETTO+PPN+MARGIN</v>
          </cell>
          <cell r="G42" t="str">
            <v>No Faktur</v>
          </cell>
          <cell r="H42" t="str">
            <v>Tgl Order</v>
          </cell>
          <cell r="I42" t="str">
            <v>Suplier</v>
          </cell>
          <cell r="J42" t="str">
            <v>Nama Barang</v>
          </cell>
          <cell r="K42" t="str">
            <v>Exp</v>
          </cell>
          <cell r="L42" t="str">
            <v>No. BATCH</v>
          </cell>
          <cell r="M42" t="str">
            <v>Unit</v>
          </cell>
          <cell r="N42" t="str">
            <v>Satuan</v>
          </cell>
          <cell r="O42" t="str">
            <v>HNA</v>
          </cell>
          <cell r="P42" t="str">
            <v>Diskon(%)</v>
          </cell>
        </row>
        <row r="43">
          <cell r="A43" t="str">
            <v>ACCLX3</v>
          </cell>
          <cell r="B43">
            <v>12</v>
          </cell>
          <cell r="C43">
            <v>4363.5515000000005</v>
          </cell>
          <cell r="D43">
            <v>4799.9066500000008</v>
          </cell>
          <cell r="E43">
            <v>5759.8879800000004</v>
          </cell>
          <cell r="G43" t="str">
            <v>KP03/6</v>
          </cell>
          <cell r="H43">
            <v>44624</v>
          </cell>
          <cell r="I43" t="str">
            <v>PT SINGGASANA WITRA SURYAMAS</v>
          </cell>
          <cell r="J43" t="str">
            <v>Acyclovir cream 5% 5 g</v>
          </cell>
          <cell r="K43">
            <v>45627</v>
          </cell>
          <cell r="L43" t="str">
            <v>1419</v>
          </cell>
          <cell r="M43">
            <v>12</v>
          </cell>
          <cell r="N43" t="str">
            <v>TUBE</v>
          </cell>
          <cell r="O43">
            <v>6545</v>
          </cell>
          <cell r="P43">
            <v>33.33</v>
          </cell>
        </row>
        <row r="44">
          <cell r="A44" t="str">
            <v>PROVD9</v>
          </cell>
          <cell r="B44">
            <v>1200</v>
          </cell>
          <cell r="C44">
            <v>2500</v>
          </cell>
          <cell r="D44">
            <v>2750</v>
          </cell>
          <cell r="E44">
            <v>3300</v>
          </cell>
          <cell r="G44" t="str">
            <v>KP03/6</v>
          </cell>
          <cell r="H44">
            <v>44624</v>
          </cell>
          <cell r="I44" t="str">
            <v>PT SINGGASANA WITRA SURYAMAS</v>
          </cell>
          <cell r="J44" t="str">
            <v xml:space="preserve">Prove D3-1000 IU tablet (9) </v>
          </cell>
          <cell r="K44">
            <v>45170</v>
          </cell>
          <cell r="L44" t="str">
            <v>TPODA10244</v>
          </cell>
          <cell r="M44">
            <v>40</v>
          </cell>
          <cell r="N44" t="str">
            <v>BOX</v>
          </cell>
          <cell r="O44">
            <v>75000</v>
          </cell>
          <cell r="P44">
            <v>0</v>
          </cell>
        </row>
        <row r="45">
          <cell r="A45" t="str">
            <v>CEFXM3</v>
          </cell>
          <cell r="B45">
            <v>100</v>
          </cell>
          <cell r="C45">
            <v>1772.6278</v>
          </cell>
          <cell r="D45">
            <v>1949.8905800000002</v>
          </cell>
          <cell r="E45">
            <v>2339.868696</v>
          </cell>
          <cell r="G45" t="str">
            <v>KP03/6</v>
          </cell>
          <cell r="H45">
            <v>44624</v>
          </cell>
          <cell r="I45" t="str">
            <v>PT SINGGASANA WITRA SURYAMAS</v>
          </cell>
          <cell r="J45" t="str">
            <v>Cefixime Kapsul 200 mg (3)</v>
          </cell>
          <cell r="K45">
            <v>45139</v>
          </cell>
          <cell r="L45" t="str">
            <v>LH21A004</v>
          </cell>
          <cell r="M45">
            <v>1</v>
          </cell>
          <cell r="N45" t="str">
            <v>BOX</v>
          </cell>
          <cell r="O45">
            <v>366700</v>
          </cell>
          <cell r="P45">
            <v>51.66</v>
          </cell>
        </row>
        <row r="46">
          <cell r="A46" t="str">
            <v>SCLFT13</v>
          </cell>
          <cell r="B46">
            <v>45</v>
          </cell>
          <cell r="C46">
            <v>13636</v>
          </cell>
          <cell r="D46">
            <v>14999.6</v>
          </cell>
          <cell r="E46">
            <v>17999.52</v>
          </cell>
          <cell r="G46" t="str">
            <v>KP03/6</v>
          </cell>
          <cell r="H46">
            <v>44624</v>
          </cell>
          <cell r="I46" t="str">
            <v>PT SINGGASANA WITRA SURYAMAS</v>
          </cell>
          <cell r="J46" t="str">
            <v>Sucralfate sirup 100mL (13)</v>
          </cell>
          <cell r="K46">
            <v>45261</v>
          </cell>
          <cell r="L46" t="str">
            <v>E1M402</v>
          </cell>
          <cell r="M46">
            <v>45</v>
          </cell>
          <cell r="N46" t="str">
            <v>BOTOL</v>
          </cell>
          <cell r="O46">
            <v>20000</v>
          </cell>
          <cell r="P46">
            <v>31.82</v>
          </cell>
        </row>
        <row r="55">
          <cell r="A55" t="str">
            <v>KODE</v>
          </cell>
          <cell r="B55" t="str">
            <v>JUMLAH OBAT</v>
          </cell>
          <cell r="C55" t="str">
            <v>HARGA NETTO</v>
          </cell>
          <cell r="D55" t="str">
            <v>NETTO+PPN</v>
          </cell>
          <cell r="E55" t="str">
            <v>NETTO+PPN+MARGIN</v>
          </cell>
          <cell r="G55" t="str">
            <v>No Faktur</v>
          </cell>
          <cell r="H55" t="str">
            <v>Tgl Order</v>
          </cell>
          <cell r="I55" t="str">
            <v>Suplier</v>
          </cell>
          <cell r="J55" t="str">
            <v>Nama Barang</v>
          </cell>
          <cell r="K55" t="str">
            <v>Exp</v>
          </cell>
          <cell r="L55" t="str">
            <v>No. BATCH</v>
          </cell>
          <cell r="M55" t="str">
            <v>Unit</v>
          </cell>
          <cell r="N55" t="str">
            <v>Satuan</v>
          </cell>
          <cell r="O55" t="str">
            <v>HNA</v>
          </cell>
          <cell r="P55" t="str">
            <v>Diskon(%)</v>
          </cell>
        </row>
        <row r="56">
          <cell r="A56" t="str">
            <v>AMBR159</v>
          </cell>
          <cell r="B56">
            <v>700</v>
          </cell>
          <cell r="C56">
            <v>140</v>
          </cell>
          <cell r="D56">
            <v>154</v>
          </cell>
          <cell r="E56">
            <v>184.79999999999998</v>
          </cell>
          <cell r="G56" t="str">
            <v>KP03/5</v>
          </cell>
          <cell r="H56">
            <v>44624</v>
          </cell>
          <cell r="I56" t="str">
            <v>PT PENTA VALENT</v>
          </cell>
          <cell r="J56" t="str">
            <v>Ambroxol tablet 30 mg (9)</v>
          </cell>
          <cell r="K56">
            <v>46266</v>
          </cell>
          <cell r="L56" t="str">
            <v>09621I0110</v>
          </cell>
          <cell r="M56">
            <v>7</v>
          </cell>
          <cell r="N56" t="str">
            <v>BOX</v>
          </cell>
          <cell r="O56">
            <v>22000</v>
          </cell>
          <cell r="P56">
            <v>30</v>
          </cell>
        </row>
        <row r="57">
          <cell r="A57" t="str">
            <v>SCLFT10</v>
          </cell>
          <cell r="B57">
            <v>13</v>
          </cell>
          <cell r="C57">
            <v>11590.90909090909</v>
          </cell>
          <cell r="D57">
            <v>12750</v>
          </cell>
          <cell r="E57">
            <v>15300</v>
          </cell>
          <cell r="G57" t="str">
            <v>KP03/5</v>
          </cell>
          <cell r="H57">
            <v>44624</v>
          </cell>
          <cell r="I57" t="str">
            <v>PT PENTA VALENT</v>
          </cell>
          <cell r="J57" t="str">
            <v>Sucralfate sirup 100mL (10)</v>
          </cell>
          <cell r="K57">
            <v>45261</v>
          </cell>
          <cell r="L57" t="str">
            <v>24121L0270</v>
          </cell>
          <cell r="M57">
            <v>13</v>
          </cell>
          <cell r="N57" t="str">
            <v>BOTOL</v>
          </cell>
          <cell r="O57">
            <v>15000</v>
          </cell>
          <cell r="P57">
            <v>15</v>
          </cell>
        </row>
        <row r="58">
          <cell r="A58" t="str">
            <v>SCLFT11</v>
          </cell>
          <cell r="B58">
            <v>30</v>
          </cell>
          <cell r="C58">
            <v>11590.90909090909</v>
          </cell>
          <cell r="D58">
            <v>12750</v>
          </cell>
          <cell r="E58">
            <v>15300</v>
          </cell>
          <cell r="G58" t="str">
            <v>KP03/5</v>
          </cell>
          <cell r="H58">
            <v>44624</v>
          </cell>
          <cell r="I58" t="str">
            <v>PT PENTA VALENT</v>
          </cell>
          <cell r="J58" t="str">
            <v>Sucralfate sirup 100mL (11)</v>
          </cell>
          <cell r="K58">
            <v>45261</v>
          </cell>
          <cell r="L58" t="str">
            <v>24121L0020</v>
          </cell>
          <cell r="M58">
            <v>30</v>
          </cell>
          <cell r="N58" t="str">
            <v>BOTOL</v>
          </cell>
          <cell r="O58">
            <v>15000</v>
          </cell>
          <cell r="P58">
            <v>15</v>
          </cell>
        </row>
        <row r="59">
          <cell r="A59" t="str">
            <v>SCLFT12</v>
          </cell>
          <cell r="B59">
            <v>2</v>
          </cell>
          <cell r="C59">
            <v>11590.90909090909</v>
          </cell>
          <cell r="D59">
            <v>12750</v>
          </cell>
          <cell r="E59">
            <v>15300</v>
          </cell>
          <cell r="G59" t="str">
            <v>KP03/5</v>
          </cell>
          <cell r="H59">
            <v>44624</v>
          </cell>
          <cell r="I59" t="str">
            <v>PT PENTA VALENT</v>
          </cell>
          <cell r="J59" t="str">
            <v>Sucralfate sirup 100mL (12)</v>
          </cell>
          <cell r="K59">
            <v>45261</v>
          </cell>
          <cell r="L59" t="str">
            <v>24121L0240</v>
          </cell>
          <cell r="M59">
            <v>2</v>
          </cell>
          <cell r="N59" t="str">
            <v>BOTOL</v>
          </cell>
          <cell r="O59">
            <v>15000</v>
          </cell>
          <cell r="P59">
            <v>15</v>
          </cell>
        </row>
        <row r="67">
          <cell r="A67" t="str">
            <v>KODE</v>
          </cell>
          <cell r="B67" t="str">
            <v>JUMLAH OBAT</v>
          </cell>
          <cell r="C67" t="str">
            <v>HARGA NETTO</v>
          </cell>
          <cell r="D67" t="str">
            <v>NETTO+PPN</v>
          </cell>
          <cell r="E67" t="str">
            <v>NETTO+PPN+MARGIN</v>
          </cell>
          <cell r="G67" t="str">
            <v>No Faktur</v>
          </cell>
          <cell r="H67" t="str">
            <v>Tgl Order</v>
          </cell>
          <cell r="I67" t="str">
            <v>Suplier</v>
          </cell>
          <cell r="J67" t="str">
            <v>Nama Barang</v>
          </cell>
          <cell r="K67" t="str">
            <v>Exp</v>
          </cell>
          <cell r="L67" t="str">
            <v>No. BATCH</v>
          </cell>
          <cell r="M67" t="str">
            <v>Unit</v>
          </cell>
          <cell r="N67" t="str">
            <v>Satuan</v>
          </cell>
          <cell r="O67" t="str">
            <v>HNA</v>
          </cell>
          <cell r="P67" t="str">
            <v>Diskon(%)</v>
          </cell>
        </row>
        <row r="68">
          <cell r="A68" t="str">
            <v>NERBN31</v>
          </cell>
          <cell r="B68">
            <v>250</v>
          </cell>
          <cell r="C68">
            <v>3238.5439999999999</v>
          </cell>
          <cell r="D68">
            <v>3562.3984</v>
          </cell>
          <cell r="E68">
            <v>4274.8780799999995</v>
          </cell>
          <cell r="G68" t="str">
            <v>KP03/7</v>
          </cell>
          <cell r="H68">
            <v>44635</v>
          </cell>
          <cell r="I68" t="str">
            <v>PT SINGGASANA WITRA SURYAMAS</v>
          </cell>
          <cell r="J68" t="str">
            <v>Neurobion forte Tablet (11)</v>
          </cell>
          <cell r="K68">
            <v>45413</v>
          </cell>
          <cell r="L68" t="str">
            <v>D1326961</v>
          </cell>
          <cell r="M68">
            <v>1</v>
          </cell>
          <cell r="N68" t="str">
            <v>BOX</v>
          </cell>
          <cell r="O68">
            <v>809636</v>
          </cell>
          <cell r="P68">
            <v>0</v>
          </cell>
        </row>
        <row r="69">
          <cell r="A69" t="str">
            <v>DMPRS6</v>
          </cell>
          <cell r="B69">
            <v>200</v>
          </cell>
          <cell r="C69">
            <v>268.16267599999998</v>
          </cell>
          <cell r="D69">
            <v>294.97894359999998</v>
          </cell>
          <cell r="E69">
            <v>353.97473231999999</v>
          </cell>
          <cell r="G69" t="str">
            <v>KP03/7</v>
          </cell>
          <cell r="H69">
            <v>44635</v>
          </cell>
          <cell r="I69" t="str">
            <v>PT SINGGASANA WITRA SURYAMAS</v>
          </cell>
          <cell r="J69" t="str">
            <v>Domperidon tablet 10 mg (6)</v>
          </cell>
          <cell r="K69">
            <v>45536</v>
          </cell>
          <cell r="L69" t="str">
            <v>040903</v>
          </cell>
          <cell r="M69">
            <v>2</v>
          </cell>
          <cell r="N69" t="str">
            <v>BOX</v>
          </cell>
          <cell r="O69">
            <v>39628</v>
          </cell>
          <cell r="P69">
            <v>32.33</v>
          </cell>
        </row>
        <row r="70">
          <cell r="A70" t="str">
            <v>IBFRS10</v>
          </cell>
          <cell r="B70">
            <v>200</v>
          </cell>
          <cell r="C70">
            <v>318.16344000000004</v>
          </cell>
          <cell r="D70">
            <v>349.97978400000005</v>
          </cell>
          <cell r="E70">
            <v>419.97574080000004</v>
          </cell>
          <cell r="G70" t="str">
            <v>KP03/7</v>
          </cell>
          <cell r="H70">
            <v>44635</v>
          </cell>
          <cell r="I70" t="str">
            <v>PT SINGGASANA WITRA SURYAMAS</v>
          </cell>
          <cell r="J70" t="str">
            <v>Ibuprofen tablet 400 mg (10)</v>
          </cell>
          <cell r="K70">
            <v>46357</v>
          </cell>
          <cell r="L70" t="str">
            <v>047313</v>
          </cell>
          <cell r="M70">
            <v>2</v>
          </cell>
          <cell r="N70" t="str">
            <v>BOX</v>
          </cell>
          <cell r="O70">
            <v>38472</v>
          </cell>
          <cell r="P70">
            <v>17.3</v>
          </cell>
        </row>
        <row r="71">
          <cell r="A71" t="str">
            <v>ASMMS11</v>
          </cell>
          <cell r="B71">
            <v>200</v>
          </cell>
          <cell r="C71">
            <v>275</v>
          </cell>
          <cell r="D71">
            <v>302.5</v>
          </cell>
          <cell r="E71">
            <v>363</v>
          </cell>
          <cell r="G71" t="str">
            <v>KP03/7</v>
          </cell>
          <cell r="H71">
            <v>44635</v>
          </cell>
          <cell r="I71" t="str">
            <v>PT SINGGASANA WITRA SURYAMAS</v>
          </cell>
          <cell r="J71" t="str">
            <v>Asam Mefenamat tablet 500 mg (11)</v>
          </cell>
          <cell r="K71">
            <v>45261</v>
          </cell>
          <cell r="L71" t="str">
            <v>HTMECA16055</v>
          </cell>
          <cell r="M71">
            <v>2</v>
          </cell>
          <cell r="N71" t="str">
            <v>BOX</v>
          </cell>
          <cell r="O71">
            <v>27500</v>
          </cell>
          <cell r="P71">
            <v>0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  <cell r="M80" t="str">
            <v>Unit</v>
          </cell>
          <cell r="N80" t="str">
            <v>Satuan</v>
          </cell>
          <cell r="O80" t="str">
            <v>HNA</v>
          </cell>
          <cell r="P80" t="str">
            <v>Diskon(%)</v>
          </cell>
        </row>
        <row r="81">
          <cell r="A81" t="str">
            <v>CTRZS5</v>
          </cell>
          <cell r="B81">
            <v>100</v>
          </cell>
          <cell r="C81">
            <v>152.72727272727272</v>
          </cell>
          <cell r="D81">
            <v>168</v>
          </cell>
          <cell r="E81">
            <v>201.6</v>
          </cell>
          <cell r="G81" t="str">
            <v>KP03/8</v>
          </cell>
          <cell r="H81">
            <v>44635</v>
          </cell>
          <cell r="I81" t="str">
            <v>PT PENTA VALENT</v>
          </cell>
          <cell r="J81" t="str">
            <v>Cetirizine 10 mg tablet (5)</v>
          </cell>
          <cell r="K81">
            <v>45200</v>
          </cell>
          <cell r="L81" t="str">
            <v>20621J0020</v>
          </cell>
          <cell r="M81">
            <v>1</v>
          </cell>
          <cell r="N81" t="str">
            <v>BOX</v>
          </cell>
          <cell r="O81">
            <v>24000</v>
          </cell>
          <cell r="P81">
            <v>30</v>
          </cell>
        </row>
        <row r="82">
          <cell r="A82" t="str">
            <v>AMBRL6</v>
          </cell>
          <cell r="B82">
            <v>10</v>
          </cell>
          <cell r="C82">
            <v>6818.181818181818</v>
          </cell>
          <cell r="D82">
            <v>7500</v>
          </cell>
          <cell r="E82">
            <v>9000</v>
          </cell>
          <cell r="G82" t="str">
            <v>KP03/8</v>
          </cell>
          <cell r="H82">
            <v>44635</v>
          </cell>
          <cell r="I82" t="str">
            <v>PT PENTA VALENT</v>
          </cell>
          <cell r="J82" t="str">
            <v>Ambroxol sirup 15mg/5mL (60ml) (6)</v>
          </cell>
          <cell r="K82">
            <v>45292</v>
          </cell>
          <cell r="L82" t="str">
            <v>17922A0030</v>
          </cell>
          <cell r="M82">
            <v>10</v>
          </cell>
          <cell r="N82" t="str">
            <v>BOX</v>
          </cell>
          <cell r="O82">
            <v>10000</v>
          </cell>
          <cell r="P82">
            <v>25</v>
          </cell>
        </row>
        <row r="83">
          <cell r="A83" t="str">
            <v>PRCT17</v>
          </cell>
          <cell r="B83">
            <v>500</v>
          </cell>
          <cell r="C83">
            <v>184</v>
          </cell>
          <cell r="D83">
            <v>202.4</v>
          </cell>
          <cell r="E83">
            <v>242.88</v>
          </cell>
          <cell r="G83" t="str">
            <v>KP03/8</v>
          </cell>
          <cell r="H83">
            <v>44635</v>
          </cell>
          <cell r="I83" t="str">
            <v>PT PENTA VALENT</v>
          </cell>
          <cell r="J83" t="str">
            <v>Paracetamol tablet 500mg (PCT) (17)</v>
          </cell>
          <cell r="K83">
            <v>46327</v>
          </cell>
          <cell r="L83" t="str">
            <v>00821K0250</v>
          </cell>
          <cell r="M83">
            <v>5</v>
          </cell>
          <cell r="N83" t="str">
            <v>BOX</v>
          </cell>
          <cell r="O83">
            <v>22000</v>
          </cell>
          <cell r="P83">
            <v>8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  <cell r="M91" t="str">
            <v>Unit</v>
          </cell>
          <cell r="N91" t="str">
            <v>Satuan</v>
          </cell>
          <cell r="O91" t="str">
            <v>HNA</v>
          </cell>
          <cell r="P91" t="str">
            <v>Diskon(%)</v>
          </cell>
        </row>
        <row r="92">
          <cell r="A92" t="str">
            <v>CNLTR3</v>
          </cell>
          <cell r="B92">
            <v>10</v>
          </cell>
          <cell r="C92">
            <v>16625</v>
          </cell>
          <cell r="D92">
            <v>18287.5</v>
          </cell>
          <cell r="E92">
            <v>21945</v>
          </cell>
          <cell r="G92" t="str">
            <v>KP03/9</v>
          </cell>
          <cell r="H92">
            <v>44635</v>
          </cell>
          <cell r="I92" t="str">
            <v>PT PENTA VALENT</v>
          </cell>
          <cell r="J92" t="str">
            <v>Cendo Lyteers MND (3)</v>
          </cell>
          <cell r="K92">
            <v>45627</v>
          </cell>
          <cell r="L92" t="str">
            <v>1L61117</v>
          </cell>
          <cell r="M92">
            <v>10</v>
          </cell>
          <cell r="N92" t="str">
            <v>STRIP</v>
          </cell>
          <cell r="O92">
            <v>19250</v>
          </cell>
          <cell r="P92">
            <v>5</v>
          </cell>
        </row>
        <row r="93">
          <cell r="A93" t="str">
            <v>DVTS9</v>
          </cell>
          <cell r="B93">
            <v>120</v>
          </cell>
          <cell r="C93">
            <v>2204.5454545454545</v>
          </cell>
          <cell r="D93">
            <v>2425</v>
          </cell>
          <cell r="E93">
            <v>2910</v>
          </cell>
          <cell r="G93" t="str">
            <v>KP03/9</v>
          </cell>
          <cell r="H93">
            <v>44635</v>
          </cell>
          <cell r="I93" t="str">
            <v>PT PENTA VALENT</v>
          </cell>
          <cell r="J93" t="str">
            <v>D-VIT Tablet (9)</v>
          </cell>
          <cell r="K93">
            <v>45139</v>
          </cell>
          <cell r="L93" t="str">
            <v>PH012</v>
          </cell>
          <cell r="M93">
            <v>4</v>
          </cell>
          <cell r="N93" t="str">
            <v>BOX</v>
          </cell>
          <cell r="O93">
            <v>75000</v>
          </cell>
          <cell r="P93">
            <v>3</v>
          </cell>
        </row>
        <row r="101">
          <cell r="A101" t="str">
            <v>KODE</v>
          </cell>
          <cell r="B101" t="str">
            <v>JUMLAH OBAT</v>
          </cell>
          <cell r="C101" t="str">
            <v>HARGA NETTO</v>
          </cell>
          <cell r="D101" t="str">
            <v>NETTO+PPN</v>
          </cell>
          <cell r="E101" t="str">
            <v>NETTO+PPN+MARGIN</v>
          </cell>
          <cell r="G101" t="str">
            <v>No Faktur</v>
          </cell>
          <cell r="H101" t="str">
            <v>Tgl Order</v>
          </cell>
          <cell r="I101" t="str">
            <v>Suplier</v>
          </cell>
          <cell r="J101" t="str">
            <v>Nama Barang</v>
          </cell>
          <cell r="K101" t="str">
            <v>Exp</v>
          </cell>
          <cell r="L101" t="str">
            <v>No. BATCH</v>
          </cell>
          <cell r="M101" t="str">
            <v>Unit</v>
          </cell>
          <cell r="N101" t="str">
            <v>Satuan</v>
          </cell>
          <cell r="O101" t="str">
            <v>HNA</v>
          </cell>
          <cell r="P101" t="str">
            <v>Diskon(%)</v>
          </cell>
        </row>
        <row r="102">
          <cell r="A102" t="str">
            <v>SPTR1</v>
          </cell>
          <cell r="B102">
            <v>5</v>
          </cell>
          <cell r="C102">
            <v>10701.81818181818</v>
          </cell>
          <cell r="D102">
            <v>11772</v>
          </cell>
          <cell r="E102">
            <v>14126.4</v>
          </cell>
          <cell r="G102" t="str">
            <v>KP03/10</v>
          </cell>
          <cell r="H102">
            <v>44636</v>
          </cell>
          <cell r="I102" t="str">
            <v>PT KUDAMAS JAYA MAKMUR SENTOSA</v>
          </cell>
          <cell r="J102" t="str">
            <v>SP Troches tablet (1)</v>
          </cell>
          <cell r="K102">
            <v>45689</v>
          </cell>
          <cell r="L102" t="str">
            <v>22018</v>
          </cell>
          <cell r="M102">
            <v>5</v>
          </cell>
          <cell r="N102" t="str">
            <v>BOX</v>
          </cell>
          <cell r="P102">
            <v>0</v>
          </cell>
        </row>
        <row r="103">
          <cell r="A103" t="str">
            <v>SPTR2</v>
          </cell>
          <cell r="B103">
            <v>5</v>
          </cell>
          <cell r="C103">
            <v>10701.81818181818</v>
          </cell>
          <cell r="D103">
            <v>11772</v>
          </cell>
          <cell r="E103">
            <v>14126.4</v>
          </cell>
          <cell r="G103" t="str">
            <v>KP03/10</v>
          </cell>
          <cell r="H103">
            <v>44636</v>
          </cell>
          <cell r="I103" t="str">
            <v>PT KUDAMAS JAYA MAKMUR SENTOSA</v>
          </cell>
          <cell r="J103" t="str">
            <v>SP Troches tablet (2)</v>
          </cell>
          <cell r="K103">
            <v>45689</v>
          </cell>
          <cell r="L103" t="str">
            <v>22025</v>
          </cell>
          <cell r="M103">
            <v>5</v>
          </cell>
          <cell r="N103" t="str">
            <v>BOX</v>
          </cell>
          <cell r="P103">
            <v>0</v>
          </cell>
        </row>
        <row r="104">
          <cell r="A104" t="str">
            <v>ACTLS10</v>
          </cell>
          <cell r="B104">
            <v>400</v>
          </cell>
          <cell r="C104">
            <v>681.81818181818176</v>
          </cell>
          <cell r="D104">
            <v>750</v>
          </cell>
          <cell r="E104">
            <v>900</v>
          </cell>
          <cell r="G104" t="str">
            <v>KP03/10</v>
          </cell>
          <cell r="H104">
            <v>44636</v>
          </cell>
          <cell r="I104" t="str">
            <v>PT KUDAMAS JAYA MAKMUR SENTOSA</v>
          </cell>
          <cell r="J104" t="str">
            <v>Acetylsistein kapsul 200 mg (10)</v>
          </cell>
          <cell r="K104">
            <v>45323</v>
          </cell>
          <cell r="L104" t="str">
            <v>C02806BZ</v>
          </cell>
          <cell r="M104">
            <v>4</v>
          </cell>
          <cell r="N104" t="str">
            <v>BOX</v>
          </cell>
          <cell r="P104">
            <v>0</v>
          </cell>
        </row>
        <row r="105">
          <cell r="A105" t="str">
            <v>SNDR8</v>
          </cell>
          <cell r="B105">
            <v>24</v>
          </cell>
          <cell r="C105">
            <v>9659.0909090909081</v>
          </cell>
          <cell r="D105">
            <v>10625</v>
          </cell>
          <cell r="E105">
            <v>12750</v>
          </cell>
          <cell r="G105" t="str">
            <v>KP03/10</v>
          </cell>
          <cell r="H105">
            <v>44636</v>
          </cell>
          <cell r="I105" t="str">
            <v>PT KUDAMAS JAYA MAKMUR SENTOSA</v>
          </cell>
          <cell r="J105" t="str">
            <v>Sanadryl Sirup 60 ml (8)</v>
          </cell>
          <cell r="K105">
            <v>45323</v>
          </cell>
          <cell r="L105" t="str">
            <v>CB9739</v>
          </cell>
          <cell r="M105">
            <v>24</v>
          </cell>
          <cell r="N105" t="str">
            <v>BOTOL</v>
          </cell>
          <cell r="P105">
            <v>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  <cell r="M116" t="str">
            <v>Unit</v>
          </cell>
          <cell r="N116" t="str">
            <v>Satuan</v>
          </cell>
          <cell r="O116" t="str">
            <v>HNA</v>
          </cell>
          <cell r="P116" t="str">
            <v>Diskon(%)</v>
          </cell>
        </row>
        <row r="117">
          <cell r="A117" t="str">
            <v>SUMA3</v>
          </cell>
          <cell r="B117">
            <v>200</v>
          </cell>
          <cell r="C117">
            <v>450.90909090909088</v>
          </cell>
          <cell r="D117">
            <v>496</v>
          </cell>
          <cell r="E117">
            <v>595.19999999999993</v>
          </cell>
          <cell r="G117" t="str">
            <v>KP03/12</v>
          </cell>
          <cell r="H117">
            <v>44644</v>
          </cell>
          <cell r="I117" t="str">
            <v>APOTEK BUMI MEDIKA GANESA</v>
          </cell>
          <cell r="J117" t="str">
            <v>Sumagesic Tablet (3)</v>
          </cell>
          <cell r="K117">
            <v>46388</v>
          </cell>
          <cell r="L117" t="str">
            <v>22014301</v>
          </cell>
          <cell r="M117">
            <v>2</v>
          </cell>
          <cell r="N117" t="str">
            <v>BOX</v>
          </cell>
          <cell r="O117">
            <v>49600</v>
          </cell>
          <cell r="P117">
            <v>0</v>
          </cell>
        </row>
        <row r="123">
          <cell r="B123" t="str">
            <v xml:space="preserve"> 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  <cell r="M126" t="str">
            <v>Unit</v>
          </cell>
          <cell r="N126" t="str">
            <v>Satuan</v>
          </cell>
          <cell r="O126" t="str">
            <v>HNA</v>
          </cell>
          <cell r="P126" t="str">
            <v>Diskon(%)</v>
          </cell>
        </row>
        <row r="127">
          <cell r="A127" t="str">
            <v>AMXCS9</v>
          </cell>
          <cell r="B127">
            <v>200</v>
          </cell>
          <cell r="C127">
            <v>322.72727272727269</v>
          </cell>
          <cell r="D127">
            <v>355</v>
          </cell>
          <cell r="E127">
            <v>426</v>
          </cell>
          <cell r="G127" t="str">
            <v>KP03/13</v>
          </cell>
          <cell r="H127">
            <v>44637</v>
          </cell>
          <cell r="I127" t="str">
            <v>PT KUDAMAS JAYA MAKMUR SENTOSA</v>
          </cell>
          <cell r="J127" t="str">
            <v>Amoxycillin kaplet 500 mg (9)</v>
          </cell>
          <cell r="K127">
            <v>45261</v>
          </cell>
          <cell r="L127" t="str">
            <v>TAMXB12956</v>
          </cell>
          <cell r="M127">
            <v>1</v>
          </cell>
          <cell r="N127" t="str">
            <v>BOX</v>
          </cell>
          <cell r="P127">
            <v>0</v>
          </cell>
        </row>
        <row r="128">
          <cell r="A128" t="str">
            <v>HTDC6</v>
          </cell>
          <cell r="B128">
            <v>20</v>
          </cell>
          <cell r="C128">
            <v>8636.363636363636</v>
          </cell>
          <cell r="D128">
            <v>9500</v>
          </cell>
          <cell r="E128">
            <v>11400</v>
          </cell>
          <cell r="G128" t="str">
            <v>KP03/13</v>
          </cell>
          <cell r="H128">
            <v>44637</v>
          </cell>
          <cell r="I128" t="str">
            <v>PT KUDAMAS JAYA MAKMUR SENTOSA</v>
          </cell>
          <cell r="J128" t="str">
            <v>Hotin DCL 30 gram (6)</v>
          </cell>
          <cell r="K128">
            <v>45139</v>
          </cell>
          <cell r="L128" t="str">
            <v>1H08891</v>
          </cell>
          <cell r="M128">
            <v>20</v>
          </cell>
          <cell r="N128" t="str">
            <v>BOX</v>
          </cell>
          <cell r="P128">
            <v>0</v>
          </cell>
        </row>
        <row r="129">
          <cell r="A129" t="str">
            <v>DMPSR3</v>
          </cell>
          <cell r="B129">
            <v>2</v>
          </cell>
          <cell r="C129">
            <v>3090.9090909090905</v>
          </cell>
          <cell r="D129">
            <v>3400</v>
          </cell>
          <cell r="E129">
            <v>4080</v>
          </cell>
          <cell r="G129" t="str">
            <v>KP03/13</v>
          </cell>
          <cell r="H129">
            <v>44637</v>
          </cell>
          <cell r="I129" t="str">
            <v>PT KUDAMAS JAYA MAKMUR SENTOSA</v>
          </cell>
          <cell r="J129" t="str">
            <v>Domperidon sirup 5 mg/mL (60 mL) (3)</v>
          </cell>
          <cell r="K129">
            <v>45292</v>
          </cell>
          <cell r="L129" t="str">
            <v>C02806BZ</v>
          </cell>
          <cell r="M129">
            <v>2</v>
          </cell>
          <cell r="N129" t="str">
            <v>BOTOL</v>
          </cell>
          <cell r="P129">
            <v>0</v>
          </cell>
        </row>
        <row r="138">
          <cell r="A138" t="str">
            <v>KODE</v>
          </cell>
          <cell r="B138" t="str">
            <v>JUMLAH OBAT</v>
          </cell>
          <cell r="C138" t="str">
            <v>HARGA NETTO</v>
          </cell>
          <cell r="D138" t="str">
            <v>NETTO+PPN</v>
          </cell>
          <cell r="E138" t="str">
            <v>NETTO+PPN+MARGIN</v>
          </cell>
          <cell r="G138" t="str">
            <v>No Faktur</v>
          </cell>
          <cell r="H138" t="str">
            <v>Tgl Order</v>
          </cell>
          <cell r="I138" t="str">
            <v>Suplier</v>
          </cell>
          <cell r="J138" t="str">
            <v>Nama Barang</v>
          </cell>
          <cell r="K138" t="str">
            <v>Exp</v>
          </cell>
          <cell r="L138" t="str">
            <v>No. BATCH</v>
          </cell>
          <cell r="M138" t="str">
            <v>Unit</v>
          </cell>
          <cell r="N138" t="str">
            <v>Satuan</v>
          </cell>
          <cell r="O138" t="str">
            <v>HNA</v>
          </cell>
          <cell r="P138" t="str">
            <v>Diskon(%)</v>
          </cell>
        </row>
        <row r="139">
          <cell r="A139" t="str">
            <v>SPTR3</v>
          </cell>
          <cell r="B139">
            <v>35</v>
          </cell>
          <cell r="C139">
            <v>11772.727272727272</v>
          </cell>
          <cell r="D139">
            <v>12950</v>
          </cell>
          <cell r="E139">
            <v>15540</v>
          </cell>
          <cell r="G139" t="str">
            <v>KP03/14</v>
          </cell>
          <cell r="H139">
            <v>44638</v>
          </cell>
          <cell r="I139" t="str">
            <v>PT KUDAMAS JAYA MAKMUR SENTOSA</v>
          </cell>
          <cell r="J139" t="str">
            <v>SP Troches tablet (3)</v>
          </cell>
          <cell r="K139">
            <v>45689</v>
          </cell>
          <cell r="L139" t="str">
            <v>22018</v>
          </cell>
          <cell r="M139">
            <v>35</v>
          </cell>
          <cell r="N139" t="str">
            <v>BOX</v>
          </cell>
          <cell r="P139">
            <v>0</v>
          </cell>
        </row>
        <row r="140">
          <cell r="A140" t="str">
            <v>SPTR4</v>
          </cell>
          <cell r="B140">
            <v>35</v>
          </cell>
          <cell r="C140">
            <v>11772.727272727272</v>
          </cell>
          <cell r="D140">
            <v>12950</v>
          </cell>
          <cell r="E140">
            <v>15540</v>
          </cell>
          <cell r="G140" t="str">
            <v>KP03/14</v>
          </cell>
          <cell r="H140">
            <v>44638</v>
          </cell>
          <cell r="I140" t="str">
            <v>PT KUDAMAS JAYA MAKMUR SENTOSA</v>
          </cell>
          <cell r="J140" t="str">
            <v>SP Troches tablet (4)</v>
          </cell>
          <cell r="K140">
            <v>45689</v>
          </cell>
          <cell r="L140" t="str">
            <v>22025</v>
          </cell>
          <cell r="M140">
            <v>35</v>
          </cell>
          <cell r="N140" t="str">
            <v>BOX</v>
          </cell>
          <cell r="P140">
            <v>0</v>
          </cell>
        </row>
        <row r="141">
          <cell r="A141" t="str">
            <v>OBHRL11</v>
          </cell>
          <cell r="B141">
            <v>1</v>
          </cell>
          <cell r="C141">
            <v>11931.81818181818</v>
          </cell>
          <cell r="D141">
            <v>13125</v>
          </cell>
          <cell r="E141">
            <v>15750</v>
          </cell>
          <cell r="G141" t="str">
            <v>KP03/14</v>
          </cell>
          <cell r="H141">
            <v>44638</v>
          </cell>
          <cell r="I141" t="str">
            <v>PT KUDAMAS JAYA MAKMUR SENTOSA</v>
          </cell>
          <cell r="J141" t="str">
            <v>OB Herbal 60 mL (11)</v>
          </cell>
          <cell r="K141">
            <v>45231</v>
          </cell>
          <cell r="L141" t="str">
            <v>AD002K21</v>
          </cell>
          <cell r="M141">
            <v>1</v>
          </cell>
          <cell r="N141" t="str">
            <v>BOX</v>
          </cell>
          <cell r="P141">
            <v>0</v>
          </cell>
        </row>
        <row r="142">
          <cell r="A142" t="str">
            <v>OBHRL12</v>
          </cell>
          <cell r="B142">
            <v>9</v>
          </cell>
          <cell r="C142">
            <v>11931.81818181818</v>
          </cell>
          <cell r="D142">
            <v>13125</v>
          </cell>
          <cell r="E142">
            <v>15750</v>
          </cell>
          <cell r="G142" t="str">
            <v>KP03/14</v>
          </cell>
          <cell r="H142">
            <v>44638</v>
          </cell>
          <cell r="I142" t="str">
            <v>PT KUDAMAS JAYA MAKMUR SENTOSA</v>
          </cell>
          <cell r="J142" t="str">
            <v>OB Herbal 60 mL (12)</v>
          </cell>
          <cell r="K142">
            <v>45323</v>
          </cell>
          <cell r="L142" t="str">
            <v>AD013B22</v>
          </cell>
          <cell r="M142">
            <v>9</v>
          </cell>
          <cell r="N142" t="str">
            <v>BOTOL</v>
          </cell>
          <cell r="P142">
            <v>0</v>
          </cell>
        </row>
        <row r="151">
          <cell r="A151" t="str">
            <v>KODE</v>
          </cell>
          <cell r="B151" t="str">
            <v>JUMLAH OBAT</v>
          </cell>
          <cell r="C151" t="str">
            <v>HARGA NETTO</v>
          </cell>
          <cell r="D151" t="str">
            <v>NETTO+PPN</v>
          </cell>
          <cell r="E151" t="str">
            <v>NETTO+PPN+MARGIN</v>
          </cell>
          <cell r="G151" t="str">
            <v>No Faktur</v>
          </cell>
          <cell r="H151" t="str">
            <v>Tgl Order</v>
          </cell>
          <cell r="I151" t="str">
            <v>Suplier</v>
          </cell>
          <cell r="J151" t="str">
            <v>Nama Barang</v>
          </cell>
          <cell r="K151" t="str">
            <v>Exp</v>
          </cell>
          <cell r="L151" t="str">
            <v>No. BATCH</v>
          </cell>
          <cell r="M151" t="str">
            <v>Unit</v>
          </cell>
          <cell r="N151" t="str">
            <v>Satuan</v>
          </cell>
          <cell r="O151" t="str">
            <v>HNA</v>
          </cell>
          <cell r="P151" t="str">
            <v>Diskon(%)</v>
          </cell>
        </row>
        <row r="152">
          <cell r="A152" t="str">
            <v>NATRE9</v>
          </cell>
          <cell r="B152">
            <v>48</v>
          </cell>
          <cell r="C152">
            <v>936.4204545454545</v>
          </cell>
          <cell r="D152">
            <v>1030.0625</v>
          </cell>
          <cell r="E152">
            <v>1236.075</v>
          </cell>
          <cell r="G152" t="str">
            <v>KP03/15</v>
          </cell>
          <cell r="H152">
            <v>44638</v>
          </cell>
          <cell r="I152" t="str">
            <v>APOTEK BUMI MEDIKA GANESA</v>
          </cell>
          <cell r="J152" t="str">
            <v>Nature E Kapsul (9)</v>
          </cell>
          <cell r="K152">
            <v>44958</v>
          </cell>
          <cell r="L152" t="str">
            <v>1AB0031</v>
          </cell>
          <cell r="M152">
            <v>3</v>
          </cell>
          <cell r="N152" t="str">
            <v>BOX</v>
          </cell>
          <cell r="O152">
            <v>16481</v>
          </cell>
        </row>
        <row r="158">
          <cell r="B158" t="str">
            <v xml:space="preserve"> </v>
          </cell>
        </row>
        <row r="161">
          <cell r="A161" t="str">
            <v>KODE</v>
          </cell>
          <cell r="B161" t="str">
            <v>JUMLAH OBAT</v>
          </cell>
          <cell r="C161" t="str">
            <v>HARGA NETTO</v>
          </cell>
          <cell r="D161" t="str">
            <v>NETTO+PPN</v>
          </cell>
          <cell r="E161" t="str">
            <v>NETTO+PPN+MARGIN</v>
          </cell>
          <cell r="G161" t="str">
            <v>No Faktur</v>
          </cell>
          <cell r="H161" t="str">
            <v>Tgl Order</v>
          </cell>
          <cell r="I161" t="str">
            <v>Suplier</v>
          </cell>
          <cell r="J161" t="str">
            <v>Nama Barang</v>
          </cell>
          <cell r="K161" t="str">
            <v>Exp</v>
          </cell>
          <cell r="L161" t="str">
            <v>No. BATCH</v>
          </cell>
          <cell r="M161" t="str">
            <v>Unit</v>
          </cell>
          <cell r="N161" t="str">
            <v>Satuan</v>
          </cell>
          <cell r="O161" t="str">
            <v>HNA</v>
          </cell>
          <cell r="P161" t="str">
            <v>Diskon(%)</v>
          </cell>
        </row>
        <row r="162">
          <cell r="A162" t="str">
            <v>MTHLS15</v>
          </cell>
          <cell r="B162">
            <v>100</v>
          </cell>
          <cell r="C162">
            <v>303.03030303030306</v>
          </cell>
          <cell r="D162">
            <v>333.33333333333337</v>
          </cell>
          <cell r="E162">
            <v>400</v>
          </cell>
          <cell r="G162" t="str">
            <v>KP03/16</v>
          </cell>
          <cell r="H162">
            <v>44649</v>
          </cell>
          <cell r="I162" t="str">
            <v>APOTEK BUMI MEDIKA GANESA</v>
          </cell>
          <cell r="J162" t="str">
            <v>Methylprednisolone tablet 4 mg (15)</v>
          </cell>
          <cell r="K162">
            <v>45261</v>
          </cell>
          <cell r="L162" t="str">
            <v>2112055</v>
          </cell>
          <cell r="M162">
            <v>1</v>
          </cell>
          <cell r="N162" t="str">
            <v>BOX</v>
          </cell>
          <cell r="O162">
            <v>30300</v>
          </cell>
        </row>
        <row r="168">
          <cell r="B168" t="str">
            <v xml:space="preserve"> 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  <cell r="M170" t="str">
            <v>Unit</v>
          </cell>
          <cell r="N170" t="str">
            <v>Satuan</v>
          </cell>
          <cell r="O170" t="str">
            <v>HNA</v>
          </cell>
          <cell r="P170" t="str">
            <v>Diskon(%)</v>
          </cell>
        </row>
        <row r="171">
          <cell r="A171" t="str">
            <v>DEMC3</v>
          </cell>
          <cell r="B171">
            <v>100</v>
          </cell>
          <cell r="C171">
            <v>378.81818181818176</v>
          </cell>
          <cell r="D171">
            <v>416.7</v>
          </cell>
          <cell r="E171">
            <v>500.03999999999996</v>
          </cell>
          <cell r="G171" t="str">
            <v>KP03/17</v>
          </cell>
          <cell r="H171">
            <v>44622</v>
          </cell>
          <cell r="I171" t="str">
            <v>APOTEK BUMI MEDIKA GANESA</v>
          </cell>
          <cell r="J171" t="str">
            <v>Demacolin Tablet (3)</v>
          </cell>
          <cell r="K171">
            <v>45352</v>
          </cell>
          <cell r="L171" t="str">
            <v>AOA027</v>
          </cell>
          <cell r="M171">
            <v>1</v>
          </cell>
          <cell r="N171" t="str">
            <v>BOX</v>
          </cell>
          <cell r="O171">
            <v>41670</v>
          </cell>
          <cell r="P171">
            <v>0</v>
          </cell>
        </row>
        <row r="177">
          <cell r="B177" t="str">
            <v xml:space="preserve"> </v>
          </cell>
        </row>
        <row r="179">
          <cell r="A179" t="str">
            <v>II. PREKURSOR</v>
          </cell>
        </row>
        <row r="181">
          <cell r="A181" t="str">
            <v>KODE</v>
          </cell>
          <cell r="B181" t="str">
            <v>JUMLAH OBAT</v>
          </cell>
          <cell r="C181" t="str">
            <v>HARGA NETTO</v>
          </cell>
          <cell r="D181" t="str">
            <v>NETTO+PPN</v>
          </cell>
          <cell r="E181" t="str">
            <v>NETTO+PPN+MARGIN</v>
          </cell>
          <cell r="G181" t="str">
            <v>No Faktur</v>
          </cell>
          <cell r="H181" t="str">
            <v>Tgl Order</v>
          </cell>
          <cell r="I181" t="str">
            <v>Suplier</v>
          </cell>
          <cell r="J181" t="str">
            <v>Nama Barang</v>
          </cell>
          <cell r="K181" t="str">
            <v>Exp</v>
          </cell>
          <cell r="L181" t="str">
            <v>No. BATCH</v>
          </cell>
          <cell r="M181" t="str">
            <v>Unit</v>
          </cell>
          <cell r="N181" t="str">
            <v>Satuan</v>
          </cell>
          <cell r="O181" t="str">
            <v>HNA</v>
          </cell>
          <cell r="P181" t="str">
            <v>Diskon(%)</v>
          </cell>
        </row>
        <row r="182">
          <cell r="A182" t="str">
            <v>INTLS7</v>
          </cell>
          <cell r="B182">
            <v>56</v>
          </cell>
          <cell r="C182">
            <v>529.09090909090901</v>
          </cell>
          <cell r="D182">
            <v>582</v>
          </cell>
          <cell r="E182">
            <v>698.4</v>
          </cell>
          <cell r="G182" t="str">
            <v>KP03/1</v>
          </cell>
          <cell r="H182">
            <v>44627</v>
          </cell>
          <cell r="I182" t="str">
            <v>APOTEK BUMI MEDIKA GANESA</v>
          </cell>
          <cell r="J182" t="str">
            <v>Intunal Forte Tablet</v>
          </cell>
          <cell r="K182">
            <v>45597</v>
          </cell>
          <cell r="L182" t="str">
            <v xml:space="preserve"> A1L564</v>
          </cell>
          <cell r="M182">
            <v>1</v>
          </cell>
          <cell r="N182" t="str">
            <v>BOX</v>
          </cell>
        </row>
        <row r="190">
          <cell r="A190" t="str">
            <v>KODE</v>
          </cell>
          <cell r="B190" t="str">
            <v>JUMLAH OBAT</v>
          </cell>
          <cell r="C190" t="str">
            <v>HARGA NETTO</v>
          </cell>
          <cell r="D190" t="str">
            <v>NETTO+PPN</v>
          </cell>
          <cell r="E190" t="str">
            <v>NETTO+PPN+MARGIN</v>
          </cell>
          <cell r="G190" t="str">
            <v>No Faktur</v>
          </cell>
          <cell r="H190" t="str">
            <v>Tgl Order</v>
          </cell>
          <cell r="I190" t="str">
            <v>Suplier</v>
          </cell>
          <cell r="J190" t="str">
            <v>Nama Barang</v>
          </cell>
          <cell r="K190" t="str">
            <v>Exp</v>
          </cell>
          <cell r="L190" t="str">
            <v>No. BATCH</v>
          </cell>
          <cell r="M190" t="str">
            <v>Unit</v>
          </cell>
          <cell r="N190" t="str">
            <v>Satuan</v>
          </cell>
          <cell r="O190" t="str">
            <v>HNA</v>
          </cell>
          <cell r="P190" t="str">
            <v>Diskon(%)</v>
          </cell>
        </row>
        <row r="191">
          <cell r="A191" t="str">
            <v>CROFD10</v>
          </cell>
          <cell r="B191">
            <v>400</v>
          </cell>
          <cell r="C191">
            <v>1236.3636363636363</v>
          </cell>
          <cell r="D191">
            <v>1360</v>
          </cell>
          <cell r="E191">
            <v>1632</v>
          </cell>
          <cell r="G191" t="str">
            <v>KP03/5</v>
          </cell>
          <cell r="H191">
            <v>44624</v>
          </cell>
          <cell r="I191" t="str">
            <v>PT CORONET CROWN</v>
          </cell>
          <cell r="J191" t="str">
            <v>Crofed Tablet (10)</v>
          </cell>
          <cell r="K191">
            <v>45658</v>
          </cell>
          <cell r="L191" t="str">
            <v>22AA026</v>
          </cell>
          <cell r="M191">
            <v>4</v>
          </cell>
          <cell r="N191" t="str">
            <v>BOX</v>
          </cell>
          <cell r="O191">
            <v>136000</v>
          </cell>
          <cell r="P191">
            <v>0</v>
          </cell>
        </row>
        <row r="199">
          <cell r="A199" t="str">
            <v>KODE</v>
          </cell>
          <cell r="B199" t="str">
            <v>JUMLAH OBAT</v>
          </cell>
          <cell r="C199" t="str">
            <v>HARGA NETTO</v>
          </cell>
          <cell r="D199" t="str">
            <v>NETTO+PPN</v>
          </cell>
          <cell r="E199" t="str">
            <v>NETTO+PPN+MARGIN</v>
          </cell>
          <cell r="G199" t="str">
            <v>No Faktur</v>
          </cell>
          <cell r="H199" t="str">
            <v>Tgl Order</v>
          </cell>
          <cell r="I199" t="str">
            <v>Suplier</v>
          </cell>
          <cell r="J199" t="str">
            <v>Nama Barang</v>
          </cell>
          <cell r="K199" t="str">
            <v>Exp</v>
          </cell>
          <cell r="L199" t="str">
            <v>No. BATCH</v>
          </cell>
          <cell r="M199" t="str">
            <v>Unit</v>
          </cell>
          <cell r="N199" t="str">
            <v>Satuan</v>
          </cell>
          <cell r="O199" t="str">
            <v>HNA</v>
          </cell>
          <cell r="P199" t="str">
            <v>Diskon(%)</v>
          </cell>
        </row>
        <row r="200">
          <cell r="A200" t="str">
            <v>SNDR21</v>
          </cell>
          <cell r="B200">
            <v>24</v>
          </cell>
          <cell r="C200">
            <v>12909.090909090908</v>
          </cell>
          <cell r="D200">
            <v>14200</v>
          </cell>
          <cell r="E200">
            <v>17040</v>
          </cell>
          <cell r="G200" t="str">
            <v>KP03/11</v>
          </cell>
          <cell r="H200">
            <v>44636</v>
          </cell>
          <cell r="I200" t="str">
            <v>PT KUDAMAS JAYA MAKMUR SENTOSA</v>
          </cell>
          <cell r="J200" t="str">
            <v>Sanadryl DMP Sirup 60 ml (1)</v>
          </cell>
          <cell r="K200">
            <v>45323</v>
          </cell>
          <cell r="L200" t="str">
            <v>CB0738</v>
          </cell>
          <cell r="M200">
            <v>24</v>
          </cell>
          <cell r="N200" t="str">
            <v>BOTOL</v>
          </cell>
          <cell r="P200">
            <v>0</v>
          </cell>
        </row>
        <row r="208">
          <cell r="D208" t="str">
            <v>Pelapor,</v>
          </cell>
          <cell r="O208" t="str">
            <v>Bandung,              April 2022</v>
          </cell>
        </row>
        <row r="209">
          <cell r="P209" t="str">
            <v>Mengetahui,</v>
          </cell>
        </row>
        <row r="212">
          <cell r="D212" t="str">
            <v>Windy Dewi S, S.Farm</v>
          </cell>
          <cell r="P212" t="str">
            <v>apt. Aulin Pranatalina, S.Si.</v>
          </cell>
        </row>
      </sheetData>
      <sheetData sheetId="3">
        <row r="7">
          <cell r="I7" t="str">
            <v xml:space="preserve">LAPORAN PENERIMAAN OBAT </v>
          </cell>
          <cell r="J7">
            <v>0</v>
          </cell>
          <cell r="K7">
            <v>0</v>
          </cell>
        </row>
        <row r="8">
          <cell r="I8" t="str">
            <v>BULAN: APRIL 2022</v>
          </cell>
          <cell r="J8">
            <v>0</v>
          </cell>
          <cell r="K8">
            <v>0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>
            <v>0</v>
          </cell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NTRMS29</v>
          </cell>
          <cell r="B13">
            <v>52</v>
          </cell>
          <cell r="C13">
            <v>279.09090909090907</v>
          </cell>
          <cell r="D13">
            <v>307</v>
          </cell>
          <cell r="E13">
            <v>368.4</v>
          </cell>
          <cell r="F13">
            <v>0</v>
          </cell>
          <cell r="G13" t="str">
            <v>KP04/1</v>
          </cell>
          <cell r="H13">
            <v>44657</v>
          </cell>
          <cell r="I13" t="str">
            <v>APOTEK BUMI MEDIKA GANESA</v>
          </cell>
          <cell r="J13" t="str">
            <v>Natrium Diklofenak tablet 50 mg (9)</v>
          </cell>
          <cell r="K13">
            <v>44743</v>
          </cell>
          <cell r="L13" t="str">
            <v xml:space="preserve"> ECG045</v>
          </cell>
        </row>
        <row r="14">
          <cell r="A14" t="str">
            <v>SUMA4</v>
          </cell>
          <cell r="B14">
            <v>300</v>
          </cell>
          <cell r="C14">
            <v>496.36363636363632</v>
          </cell>
          <cell r="D14">
            <v>546</v>
          </cell>
          <cell r="E14">
            <v>655.19999999999993</v>
          </cell>
          <cell r="F14">
            <v>0</v>
          </cell>
          <cell r="G14" t="str">
            <v>KP04/1</v>
          </cell>
          <cell r="H14">
            <v>44657</v>
          </cell>
          <cell r="I14" t="str">
            <v>APOTEK BUMI MEDIKA GANESA</v>
          </cell>
          <cell r="J14" t="str">
            <v>Sumagesic Tablet (4)</v>
          </cell>
          <cell r="K14">
            <v>46388</v>
          </cell>
          <cell r="L14" t="str">
            <v>22014301</v>
          </cell>
        </row>
        <row r="15">
          <cell r="A15" t="str">
            <v>ENFA4</v>
          </cell>
          <cell r="B15">
            <v>200</v>
          </cell>
          <cell r="C15">
            <v>2200</v>
          </cell>
          <cell r="D15">
            <v>2420</v>
          </cell>
          <cell r="E15">
            <v>2904</v>
          </cell>
          <cell r="F15">
            <v>0</v>
          </cell>
          <cell r="G15" t="str">
            <v>KP04/1</v>
          </cell>
          <cell r="H15">
            <v>44657</v>
          </cell>
          <cell r="I15" t="str">
            <v>APOTEK BUMI MEDIKA GANESA</v>
          </cell>
          <cell r="J15" t="str">
            <v>Enfavit Tablet (4)</v>
          </cell>
          <cell r="K15">
            <v>45537</v>
          </cell>
          <cell r="L15" t="str">
            <v xml:space="preserve"> 21IM001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3">
          <cell r="A23" t="str">
            <v>KODE</v>
          </cell>
          <cell r="B23" t="str">
            <v>JUMLAH OBAT</v>
          </cell>
          <cell r="C23" t="str">
            <v>HARGA NETTO</v>
          </cell>
          <cell r="D23" t="str">
            <v>NETTO+PPN</v>
          </cell>
          <cell r="E23" t="str">
            <v>NETTO+PPN+MARGIN</v>
          </cell>
          <cell r="F23">
            <v>0</v>
          </cell>
          <cell r="G23" t="str">
            <v>No Faktur</v>
          </cell>
          <cell r="H23" t="str">
            <v>Tgl Order</v>
          </cell>
          <cell r="I23" t="str">
            <v>Suplier</v>
          </cell>
          <cell r="J23" t="str">
            <v>Nama Barang</v>
          </cell>
          <cell r="K23" t="str">
            <v>Exp</v>
          </cell>
          <cell r="L23" t="str">
            <v>No. BATCH</v>
          </cell>
        </row>
        <row r="24">
          <cell r="A24" t="str">
            <v>AMBVN4</v>
          </cell>
          <cell r="B24">
            <v>100</v>
          </cell>
          <cell r="C24">
            <v>1283.52</v>
          </cell>
          <cell r="D24">
            <v>1411.8720000000001</v>
          </cell>
          <cell r="E24">
            <v>1694.2464</v>
          </cell>
          <cell r="F24">
            <v>0</v>
          </cell>
          <cell r="G24" t="str">
            <v>KP04/2</v>
          </cell>
          <cell r="H24">
            <v>44657</v>
          </cell>
          <cell r="I24" t="str">
            <v>PT SINGGASANA WITRA SURYAMAS</v>
          </cell>
          <cell r="J24" t="str">
            <v>Ambeven kapsul (4)</v>
          </cell>
          <cell r="K24">
            <v>45597</v>
          </cell>
          <cell r="L24" t="str">
            <v>193MA01</v>
          </cell>
        </row>
        <row r="25">
          <cell r="A25" t="str">
            <v>NTRMS30</v>
          </cell>
          <cell r="B25">
            <v>200</v>
          </cell>
          <cell r="C25">
            <v>300</v>
          </cell>
          <cell r="D25">
            <v>330</v>
          </cell>
          <cell r="E25">
            <v>396</v>
          </cell>
          <cell r="F25">
            <v>0</v>
          </cell>
          <cell r="G25" t="str">
            <v>KP04/2</v>
          </cell>
          <cell r="H25">
            <v>44657</v>
          </cell>
          <cell r="I25" t="str">
            <v>PT SINGGASANA WITRA SURYAMAS</v>
          </cell>
          <cell r="J25" t="str">
            <v>Natrium Diklofenak tablet 50 mg (10)</v>
          </cell>
          <cell r="K25">
            <v>45231</v>
          </cell>
          <cell r="L25" t="str">
            <v>043413</v>
          </cell>
        </row>
        <row r="26">
          <cell r="A26" t="str">
            <v>PRCT18</v>
          </cell>
          <cell r="B26">
            <v>300</v>
          </cell>
          <cell r="C26">
            <v>167.5</v>
          </cell>
          <cell r="D26">
            <v>184.25000000000003</v>
          </cell>
          <cell r="E26">
            <v>221.10000000000002</v>
          </cell>
          <cell r="F26">
            <v>0</v>
          </cell>
          <cell r="G26" t="str">
            <v>KP04/2</v>
          </cell>
          <cell r="H26">
            <v>44657</v>
          </cell>
          <cell r="I26" t="str">
            <v>PT SINGGASANA WITRA SURYAMAS</v>
          </cell>
          <cell r="J26" t="str">
            <v>Paracetamol tablet 500mg (PCT) (18)</v>
          </cell>
          <cell r="K26">
            <v>46419</v>
          </cell>
          <cell r="L26" t="str">
            <v>020624</v>
          </cell>
        </row>
        <row r="27">
          <cell r="A27" t="str">
            <v>MTFR11</v>
          </cell>
          <cell r="B27">
            <v>600</v>
          </cell>
          <cell r="C27">
            <v>172.72499999999999</v>
          </cell>
          <cell r="D27">
            <v>189.9975</v>
          </cell>
          <cell r="E27">
            <v>227.99699999999999</v>
          </cell>
          <cell r="F27">
            <v>0</v>
          </cell>
          <cell r="G27" t="str">
            <v>KP04/2</v>
          </cell>
          <cell r="H27">
            <v>44657</v>
          </cell>
          <cell r="I27" t="str">
            <v>PT SINGGASANA WITRA SURYAMAS</v>
          </cell>
          <cell r="J27" t="str">
            <v xml:space="preserve">Metformin tablet 500 mg (11) </v>
          </cell>
          <cell r="K27">
            <v>45323</v>
          </cell>
          <cell r="L27" t="str">
            <v>HTMFNB21641</v>
          </cell>
        </row>
        <row r="28">
          <cell r="A28" t="str">
            <v>PRCT19</v>
          </cell>
          <cell r="B28">
            <v>200</v>
          </cell>
          <cell r="C28">
            <v>167.5</v>
          </cell>
          <cell r="D28">
            <v>184.25000000000003</v>
          </cell>
          <cell r="E28">
            <v>221.10000000000002</v>
          </cell>
          <cell r="F28">
            <v>0</v>
          </cell>
          <cell r="G28" t="str">
            <v>KP04/2</v>
          </cell>
          <cell r="H28">
            <v>44657</v>
          </cell>
          <cell r="I28" t="str">
            <v>PT SINGGASANA WITRA SURYAMAS</v>
          </cell>
          <cell r="J28" t="str">
            <v>Paracetamol tablet 500mg (PCT) (19)</v>
          </cell>
          <cell r="K28">
            <v>46419</v>
          </cell>
          <cell r="L28" t="str">
            <v>019924</v>
          </cell>
        </row>
        <row r="29">
          <cell r="A29" t="str">
            <v>MNOS2</v>
          </cell>
          <cell r="B29">
            <v>5</v>
          </cell>
          <cell r="C29">
            <v>25000</v>
          </cell>
          <cell r="D29">
            <v>27500.000000000004</v>
          </cell>
          <cell r="E29">
            <v>33000</v>
          </cell>
          <cell r="F29">
            <v>0</v>
          </cell>
          <cell r="G29" t="str">
            <v>KP04/2</v>
          </cell>
          <cell r="H29">
            <v>44657</v>
          </cell>
          <cell r="I29" t="str">
            <v>PT SINGGASANA WITRA SURYAMAS</v>
          </cell>
          <cell r="J29" t="str">
            <v>Minosep Obat Kumur (2)</v>
          </cell>
          <cell r="K29">
            <v>45566</v>
          </cell>
          <cell r="L29" t="str">
            <v>11001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>
            <v>0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MTHLS16</v>
          </cell>
          <cell r="B38">
            <v>600</v>
          </cell>
          <cell r="C38">
            <v>259.08345000000003</v>
          </cell>
          <cell r="D38">
            <v>284.99179500000008</v>
          </cell>
          <cell r="E38">
            <v>341.99015400000008</v>
          </cell>
          <cell r="G38" t="str">
            <v>KP04/3</v>
          </cell>
          <cell r="H38">
            <v>44657</v>
          </cell>
          <cell r="I38" t="str">
            <v>PT Enseval Putera Megatrading</v>
          </cell>
          <cell r="J38" t="str">
            <v>Methylprednisolone tablet 4 mg (16)</v>
          </cell>
          <cell r="K38">
            <v>45292</v>
          </cell>
          <cell r="L38" t="str">
            <v>HTMPSD21311</v>
          </cell>
        </row>
        <row r="39">
          <cell r="A39" t="str">
            <v>CTRZS6</v>
          </cell>
          <cell r="B39">
            <v>400</v>
          </cell>
          <cell r="C39">
            <v>199.101</v>
          </cell>
          <cell r="D39">
            <v>219.01110000000003</v>
          </cell>
          <cell r="E39">
            <v>262.81332000000003</v>
          </cell>
          <cell r="G39" t="str">
            <v>KP04/3</v>
          </cell>
          <cell r="H39">
            <v>44657</v>
          </cell>
          <cell r="I39" t="str">
            <v>PT Enseval Putera Megatrading</v>
          </cell>
          <cell r="J39" t="str">
            <v>Cetirizine 10 mg tablet (6)</v>
          </cell>
          <cell r="K39">
            <v>45292</v>
          </cell>
          <cell r="L39" t="str">
            <v>HTCTRC21076</v>
          </cell>
        </row>
        <row r="40">
          <cell r="A40" t="str">
            <v>ALLPS15</v>
          </cell>
          <cell r="B40">
            <v>100</v>
          </cell>
          <cell r="C40">
            <v>163.63999999999999</v>
          </cell>
          <cell r="D40">
            <v>180.00399999999999</v>
          </cell>
          <cell r="E40">
            <v>216.00479999999999</v>
          </cell>
          <cell r="G40" t="str">
            <v>KP04/3</v>
          </cell>
          <cell r="H40">
            <v>44657</v>
          </cell>
          <cell r="I40" t="str">
            <v>PT Enseval Putera Megatrading</v>
          </cell>
          <cell r="J40" t="str">
            <v>Allopurinol tablet 100mg (15)</v>
          </cell>
          <cell r="K40">
            <v>45323</v>
          </cell>
          <cell r="L40" t="str">
            <v>HTALOC21035</v>
          </cell>
        </row>
        <row r="41">
          <cell r="A41" t="str">
            <v>AMLDS12</v>
          </cell>
          <cell r="B41">
            <v>200</v>
          </cell>
          <cell r="C41">
            <v>418.2</v>
          </cell>
          <cell r="D41">
            <v>460.02000000000004</v>
          </cell>
          <cell r="E41">
            <v>552.024</v>
          </cell>
          <cell r="G41" t="str">
            <v>KP04/3</v>
          </cell>
          <cell r="H41">
            <v>44657</v>
          </cell>
          <cell r="I41" t="str">
            <v>PT Enseval Putera Megatrading</v>
          </cell>
          <cell r="J41" t="str">
            <v>Amlodipine tablet 10 mg (12)</v>
          </cell>
          <cell r="K41">
            <v>45323</v>
          </cell>
          <cell r="L41" t="str">
            <v>HTALNF21368</v>
          </cell>
        </row>
        <row r="42">
          <cell r="A42" t="str">
            <v>AMLD14</v>
          </cell>
          <cell r="B42">
            <v>300</v>
          </cell>
          <cell r="C42">
            <v>236.34420000000003</v>
          </cell>
          <cell r="D42">
            <v>259.97862000000003</v>
          </cell>
          <cell r="E42">
            <v>311.97434400000003</v>
          </cell>
          <cell r="G42" t="str">
            <v>KP04/3</v>
          </cell>
          <cell r="H42">
            <v>44657</v>
          </cell>
          <cell r="I42" t="str">
            <v>PT Enseval Putera Megatrading</v>
          </cell>
          <cell r="J42" t="str">
            <v>Amlodipine tablet  5 mg (14)</v>
          </cell>
          <cell r="K42">
            <v>45292</v>
          </cell>
          <cell r="L42" t="str">
            <v>HTALNF21497</v>
          </cell>
        </row>
        <row r="43">
          <cell r="A43" t="str">
            <v>AMXCL15</v>
          </cell>
          <cell r="B43">
            <v>4</v>
          </cell>
          <cell r="C43">
            <v>7000</v>
          </cell>
          <cell r="D43">
            <v>7700.0000000000009</v>
          </cell>
          <cell r="E43">
            <v>9240</v>
          </cell>
          <cell r="G43" t="str">
            <v>KP04/3</v>
          </cell>
          <cell r="H43">
            <v>44657</v>
          </cell>
          <cell r="I43" t="str">
            <v>PT Enseval Putera Megatrading</v>
          </cell>
          <cell r="J43" t="str">
            <v>Amoxycillin sirup kering 125mg/5mL  (60mL) 5</v>
          </cell>
          <cell r="K43">
            <v>45292</v>
          </cell>
          <cell r="L43" t="str">
            <v>TDAMXA21194</v>
          </cell>
        </row>
        <row r="44">
          <cell r="A44" t="str">
            <v>BISO1</v>
          </cell>
          <cell r="B44">
            <v>300</v>
          </cell>
          <cell r="C44">
            <v>450</v>
          </cell>
          <cell r="D44">
            <v>495.00000000000006</v>
          </cell>
          <cell r="E44">
            <v>594</v>
          </cell>
          <cell r="G44" t="str">
            <v>KP04/3</v>
          </cell>
          <cell r="H44">
            <v>44657</v>
          </cell>
          <cell r="I44" t="str">
            <v>PT Enseval Putera Megatrading</v>
          </cell>
          <cell r="J44" t="str">
            <v>Bisoprolol Fumarate tablet 2.5 mg</v>
          </cell>
          <cell r="K44">
            <v>45323</v>
          </cell>
          <cell r="L44" t="str">
            <v>HTBSPE21038</v>
          </cell>
        </row>
        <row r="45">
          <cell r="A45" t="str">
            <v>BSCPS22</v>
          </cell>
          <cell r="B45">
            <v>100</v>
          </cell>
          <cell r="C45">
            <v>4199.0652</v>
          </cell>
          <cell r="D45">
            <v>4618.9717200000005</v>
          </cell>
          <cell r="E45">
            <v>5542.7660640000004</v>
          </cell>
          <cell r="G45" t="str">
            <v>KP04/3</v>
          </cell>
          <cell r="H45">
            <v>44657</v>
          </cell>
          <cell r="I45" t="str">
            <v>PT Enseval Putera Megatrading</v>
          </cell>
          <cell r="J45" t="str">
            <v>Buscopan plus tablet 10 mg (2)</v>
          </cell>
          <cell r="K45">
            <v>45170</v>
          </cell>
          <cell r="L45" t="str">
            <v>21090506</v>
          </cell>
        </row>
        <row r="46">
          <cell r="A46" t="str">
            <v>CEFXM4</v>
          </cell>
          <cell r="B46">
            <v>200</v>
          </cell>
          <cell r="C46">
            <v>2185</v>
          </cell>
          <cell r="D46">
            <v>2403.5</v>
          </cell>
          <cell r="E46">
            <v>2884.2</v>
          </cell>
          <cell r="G46" t="str">
            <v>KP04/3</v>
          </cell>
          <cell r="H46">
            <v>44657</v>
          </cell>
          <cell r="I46" t="str">
            <v>PT Enseval Putera Megatrading</v>
          </cell>
          <cell r="J46" t="str">
            <v>Cefixime Kapsul 200 mg (4)</v>
          </cell>
          <cell r="K46">
            <v>45292</v>
          </cell>
          <cell r="L46" t="str">
            <v>TCTA20197</v>
          </cell>
        </row>
        <row r="47">
          <cell r="A47" t="str">
            <v>DMPRS7</v>
          </cell>
          <cell r="B47">
            <v>300</v>
          </cell>
          <cell r="C47">
            <v>169</v>
          </cell>
          <cell r="D47">
            <v>185.9</v>
          </cell>
          <cell r="E47">
            <v>223.08</v>
          </cell>
          <cell r="G47" t="str">
            <v>KP04/3</v>
          </cell>
          <cell r="H47">
            <v>44657</v>
          </cell>
          <cell r="I47" t="str">
            <v>PT Enseval Putera Megatrading</v>
          </cell>
          <cell r="J47" t="str">
            <v>Domperidon tablet 10 mg (7)</v>
          </cell>
          <cell r="K47">
            <v>45292</v>
          </cell>
          <cell r="L47" t="str">
            <v>HTDPDB21103</v>
          </cell>
        </row>
        <row r="48">
          <cell r="A48" t="str">
            <v>ASMMS12</v>
          </cell>
          <cell r="B48">
            <v>200</v>
          </cell>
          <cell r="C48">
            <v>245.465</v>
          </cell>
          <cell r="D48">
            <v>270.01150000000001</v>
          </cell>
          <cell r="E48">
            <v>324.0138</v>
          </cell>
          <cell r="F48">
            <v>0</v>
          </cell>
          <cell r="G48" t="str">
            <v>KP04/3</v>
          </cell>
          <cell r="H48">
            <v>44657</v>
          </cell>
          <cell r="I48" t="str">
            <v>PT Enseval Putera Megatrading</v>
          </cell>
          <cell r="J48" t="str">
            <v>Asam Mefenamat tablet 500 mg (12)</v>
          </cell>
          <cell r="K48">
            <v>45292</v>
          </cell>
          <cell r="L48" t="str">
            <v>HTMECA21156</v>
          </cell>
        </row>
        <row r="49">
          <cell r="A49" t="str">
            <v>NEURG18</v>
          </cell>
          <cell r="B49">
            <v>100</v>
          </cell>
          <cell r="C49">
            <v>825</v>
          </cell>
          <cell r="D49">
            <v>907.50000000000011</v>
          </cell>
          <cell r="E49">
            <v>1089</v>
          </cell>
          <cell r="F49">
            <v>0</v>
          </cell>
          <cell r="G49" t="str">
            <v>KP04/3</v>
          </cell>
          <cell r="H49">
            <v>44657</v>
          </cell>
          <cell r="I49" t="str">
            <v>PT Enseval Putera Megatrading</v>
          </cell>
          <cell r="J49" t="str">
            <v>Neuralgin RX kaplet (8)</v>
          </cell>
          <cell r="K49">
            <v>44927</v>
          </cell>
          <cell r="L49" t="str">
            <v>KNTLGD16607</v>
          </cell>
        </row>
        <row r="50">
          <cell r="A50" t="str">
            <v>NERBJ2</v>
          </cell>
          <cell r="B50">
            <v>20</v>
          </cell>
          <cell r="C50">
            <v>11777.395</v>
          </cell>
          <cell r="D50">
            <v>12955.134500000002</v>
          </cell>
          <cell r="E50">
            <v>15546.161400000001</v>
          </cell>
          <cell r="F50">
            <v>0</v>
          </cell>
          <cell r="G50" t="str">
            <v>KP04/3</v>
          </cell>
          <cell r="H50">
            <v>44657</v>
          </cell>
          <cell r="I50" t="str">
            <v>PT Enseval Putera Megatrading</v>
          </cell>
          <cell r="J50" t="str">
            <v>Neurobion 5000 (1 mL) Injeksi (2)</v>
          </cell>
          <cell r="K50">
            <v>45233</v>
          </cell>
          <cell r="L50" t="str">
            <v>1307D14307</v>
          </cell>
        </row>
        <row r="51">
          <cell r="A51" t="str">
            <v>NERBN32</v>
          </cell>
          <cell r="B51">
            <v>250</v>
          </cell>
          <cell r="C51">
            <v>3173.7731200000003</v>
          </cell>
          <cell r="D51">
            <v>3491.1504320000008</v>
          </cell>
          <cell r="E51">
            <v>4189.3805184000012</v>
          </cell>
          <cell r="F51">
            <v>0</v>
          </cell>
          <cell r="G51" t="str">
            <v>KP04/3</v>
          </cell>
          <cell r="H51">
            <v>44657</v>
          </cell>
          <cell r="I51" t="str">
            <v>PT Enseval Putera Megatrading</v>
          </cell>
          <cell r="J51" t="str">
            <v>Neurobion forte Tablet (12)</v>
          </cell>
          <cell r="K51">
            <v>45425</v>
          </cell>
          <cell r="L51" t="str">
            <v>D1387963</v>
          </cell>
        </row>
        <row r="52">
          <cell r="A52" t="str">
            <v>SMVSS6</v>
          </cell>
          <cell r="B52">
            <v>200</v>
          </cell>
          <cell r="C52">
            <v>190.917</v>
          </cell>
          <cell r="D52">
            <v>210.0087</v>
          </cell>
          <cell r="E52">
            <v>252.01043999999999</v>
          </cell>
          <cell r="F52">
            <v>0</v>
          </cell>
          <cell r="G52" t="str">
            <v>KP04/3</v>
          </cell>
          <cell r="H52">
            <v>44657</v>
          </cell>
          <cell r="I52" t="str">
            <v>PT Enseval Putera Megatrading</v>
          </cell>
          <cell r="J52" t="str">
            <v>Simvastatin tablet 10 mg (6)</v>
          </cell>
          <cell r="K52">
            <v>45292</v>
          </cell>
          <cell r="L52" t="str">
            <v>HTSVND21492</v>
          </cell>
        </row>
        <row r="53">
          <cell r="A53" t="str">
            <v>SMVS23</v>
          </cell>
          <cell r="B53">
            <v>200</v>
          </cell>
          <cell r="C53">
            <v>757.58396099999993</v>
          </cell>
          <cell r="D53">
            <v>833.34235709999996</v>
          </cell>
          <cell r="E53">
            <v>1000.0108285199999</v>
          </cell>
          <cell r="F53">
            <v>0</v>
          </cell>
          <cell r="G53" t="str">
            <v>KP04/3</v>
          </cell>
          <cell r="H53">
            <v>44657</v>
          </cell>
          <cell r="I53" t="str">
            <v>PT Enseval Putera Megatrading</v>
          </cell>
          <cell r="J53" t="str">
            <v>Simvastatin tablet 20 mg (3)</v>
          </cell>
          <cell r="K53">
            <v>45352</v>
          </cell>
          <cell r="L53" t="str">
            <v>HTSVNE22114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8">
          <cell r="A58" t="str">
            <v>KODE</v>
          </cell>
          <cell r="B58" t="str">
            <v>JUMLAH OBAT</v>
          </cell>
          <cell r="C58" t="str">
            <v>HARGA NETTO</v>
          </cell>
          <cell r="D58" t="str">
            <v>NETTO+PPN</v>
          </cell>
          <cell r="E58" t="str">
            <v>NETTO+PPN+MARGIN</v>
          </cell>
          <cell r="F58">
            <v>0</v>
          </cell>
          <cell r="G58" t="str">
            <v>No Faktur</v>
          </cell>
          <cell r="H58" t="str">
            <v>Tgl Order</v>
          </cell>
          <cell r="I58" t="str">
            <v>Suplier</v>
          </cell>
          <cell r="J58" t="str">
            <v>Nama Barang</v>
          </cell>
          <cell r="K58" t="str">
            <v>Exp</v>
          </cell>
          <cell r="L58" t="str">
            <v>No. BATCH</v>
          </cell>
        </row>
        <row r="59">
          <cell r="A59" t="str">
            <v>OMEIJ3</v>
          </cell>
          <cell r="B59">
            <v>3</v>
          </cell>
          <cell r="C59">
            <v>13759.999999999998</v>
          </cell>
          <cell r="D59">
            <v>15136</v>
          </cell>
          <cell r="E59">
            <v>18163.2</v>
          </cell>
          <cell r="F59">
            <v>0</v>
          </cell>
          <cell r="G59" t="str">
            <v>KP04/4</v>
          </cell>
          <cell r="H59">
            <v>44659</v>
          </cell>
          <cell r="I59" t="str">
            <v>PT KUDAMAS JAYA MAKMUR SENTOSA</v>
          </cell>
          <cell r="J59" t="str">
            <v>Omeprazole 2% (10mL) Injeksi (3)</v>
          </cell>
          <cell r="K59">
            <v>45992</v>
          </cell>
          <cell r="L59" t="str">
            <v>PSN73750</v>
          </cell>
        </row>
        <row r="60">
          <cell r="A60" t="str">
            <v>FRMEO3</v>
          </cell>
          <cell r="B60">
            <v>2</v>
          </cell>
          <cell r="C60">
            <v>27795.454545454544</v>
          </cell>
          <cell r="D60">
            <v>30575</v>
          </cell>
          <cell r="E60">
            <v>36690</v>
          </cell>
          <cell r="F60">
            <v>0</v>
          </cell>
          <cell r="G60" t="str">
            <v>KP04/4</v>
          </cell>
          <cell r="H60">
            <v>44659</v>
          </cell>
          <cell r="I60" t="str">
            <v>PT KUDAMAS JAYA MAKMUR SENTOSA</v>
          </cell>
          <cell r="J60" t="str">
            <v>Forumen Tetes Telinga (3)</v>
          </cell>
          <cell r="K60">
            <v>45474</v>
          </cell>
          <cell r="L60" t="str">
            <v>CA1998</v>
          </cell>
        </row>
        <row r="61">
          <cell r="A61" t="str">
            <v>BNSNX16</v>
          </cell>
          <cell r="B61">
            <v>12</v>
          </cell>
          <cell r="C61">
            <v>11287.878787878786</v>
          </cell>
          <cell r="D61">
            <v>12416.666666666666</v>
          </cell>
          <cell r="E61">
            <v>14899.999999999998</v>
          </cell>
          <cell r="F61">
            <v>0</v>
          </cell>
          <cell r="G61" t="str">
            <v>KP04/4</v>
          </cell>
          <cell r="H61">
            <v>44659</v>
          </cell>
          <cell r="I61" t="str">
            <v>PT KUDAMAS JAYA MAKMUR SENTOSA</v>
          </cell>
          <cell r="J61" t="str">
            <v>Betason-N cream 5 g (16)</v>
          </cell>
          <cell r="K61">
            <v>45658</v>
          </cell>
          <cell r="L61" t="str">
            <v>A20041W</v>
          </cell>
        </row>
        <row r="62">
          <cell r="A62" t="str">
            <v>KTLS3</v>
          </cell>
          <cell r="B62">
            <v>3</v>
          </cell>
          <cell r="C62">
            <v>19540</v>
          </cell>
          <cell r="D62">
            <v>21494</v>
          </cell>
          <cell r="E62">
            <v>25792.799999999999</v>
          </cell>
          <cell r="F62">
            <v>0</v>
          </cell>
          <cell r="G62" t="str">
            <v>KP04/4</v>
          </cell>
          <cell r="H62">
            <v>44659</v>
          </cell>
          <cell r="I62" t="str">
            <v>PT KUDAMAS JAYA MAKMUR SENTOSA</v>
          </cell>
          <cell r="J62" t="str">
            <v>Kutilos Banded 10ml (3)</v>
          </cell>
          <cell r="K62">
            <v>45323</v>
          </cell>
          <cell r="L62" t="str">
            <v>EFB043</v>
          </cell>
        </row>
        <row r="63">
          <cell r="A63" t="str">
            <v>OBHRL21</v>
          </cell>
          <cell r="B63">
            <v>10</v>
          </cell>
          <cell r="C63">
            <v>17338.181818181816</v>
          </cell>
          <cell r="D63">
            <v>19072</v>
          </cell>
          <cell r="E63">
            <v>22886.399999999998</v>
          </cell>
          <cell r="F63">
            <v>0</v>
          </cell>
          <cell r="G63" t="str">
            <v>KP04/4</v>
          </cell>
          <cell r="H63">
            <v>44659</v>
          </cell>
          <cell r="I63" t="str">
            <v>PT KUDAMAS JAYA MAKMUR SENTOSA</v>
          </cell>
          <cell r="J63" t="str">
            <v>OB Herbal 100 mL (11)</v>
          </cell>
          <cell r="K63">
            <v>45292</v>
          </cell>
          <cell r="L63" t="str">
            <v>AD007A22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1">
          <cell r="A71" t="str">
            <v>KODE</v>
          </cell>
          <cell r="B71" t="str">
            <v>JUMLAH OBAT</v>
          </cell>
          <cell r="C71" t="str">
            <v>HARGA NETTO</v>
          </cell>
          <cell r="D71" t="str">
            <v>NETTO+PPN</v>
          </cell>
          <cell r="E71" t="str">
            <v>NETTO+PPN+MARGIN</v>
          </cell>
          <cell r="F71">
            <v>0</v>
          </cell>
          <cell r="G71" t="str">
            <v>No Faktur</v>
          </cell>
          <cell r="H71" t="str">
            <v>Tgl Order</v>
          </cell>
          <cell r="I71" t="str">
            <v>Suplier</v>
          </cell>
          <cell r="J71" t="str">
            <v>Nama Barang</v>
          </cell>
          <cell r="K71" t="str">
            <v>Exp</v>
          </cell>
          <cell r="L71" t="str">
            <v>No. BATCH</v>
          </cell>
        </row>
        <row r="72">
          <cell r="A72" t="str">
            <v>AMBR160</v>
          </cell>
          <cell r="B72">
            <v>400</v>
          </cell>
          <cell r="C72">
            <v>220</v>
          </cell>
          <cell r="D72">
            <v>242.00000000000003</v>
          </cell>
          <cell r="E72">
            <v>290.40000000000003</v>
          </cell>
          <cell r="F72">
            <v>0</v>
          </cell>
          <cell r="G72" t="str">
            <v>KP04/5</v>
          </cell>
          <cell r="H72">
            <v>44659</v>
          </cell>
          <cell r="I72" t="str">
            <v>PT PENTA VALENT</v>
          </cell>
          <cell r="J72" t="str">
            <v>Ambroxol tablet 30 mg (10)</v>
          </cell>
          <cell r="K72">
            <v>46296</v>
          </cell>
          <cell r="L72" t="str">
            <v>0962IJ0030</v>
          </cell>
        </row>
        <row r="73">
          <cell r="A73" t="str">
            <v>EPRSN6</v>
          </cell>
          <cell r="B73">
            <v>200</v>
          </cell>
          <cell r="C73">
            <v>1400</v>
          </cell>
          <cell r="D73">
            <v>1540.0000000000002</v>
          </cell>
          <cell r="E73">
            <v>1848.0000000000002</v>
          </cell>
          <cell r="F73">
            <v>0</v>
          </cell>
          <cell r="G73" t="str">
            <v>KP04/5</v>
          </cell>
          <cell r="H73">
            <v>44659</v>
          </cell>
          <cell r="I73" t="str">
            <v>PT PENTA VALENT</v>
          </cell>
          <cell r="J73" t="str">
            <v>Eperisone Tablet 50 mg (6)</v>
          </cell>
          <cell r="K73">
            <v>45261</v>
          </cell>
          <cell r="L73" t="str">
            <v>2112049</v>
          </cell>
        </row>
        <row r="74">
          <cell r="A74" t="str">
            <v>OMZ7</v>
          </cell>
          <cell r="B74">
            <v>600</v>
          </cell>
          <cell r="C74">
            <v>371.2</v>
          </cell>
          <cell r="D74">
            <v>408.32</v>
          </cell>
          <cell r="E74">
            <v>489.98399999999998</v>
          </cell>
          <cell r="F74">
            <v>0</v>
          </cell>
          <cell r="G74" t="str">
            <v>KP04/5</v>
          </cell>
          <cell r="H74">
            <v>44659</v>
          </cell>
          <cell r="I74" t="str">
            <v>PT PENTA VALENT</v>
          </cell>
          <cell r="J74" t="str">
            <v>Omeprazole kapsul 20 mg (7)</v>
          </cell>
          <cell r="K74">
            <v>45292</v>
          </cell>
          <cell r="L74" t="str">
            <v>2201038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2">
          <cell r="A82" t="str">
            <v>KODE</v>
          </cell>
          <cell r="B82" t="str">
            <v>JUMLAH OBAT</v>
          </cell>
          <cell r="C82" t="str">
            <v>HARGA NETTO</v>
          </cell>
          <cell r="D82" t="str">
            <v>NETTO+PPN</v>
          </cell>
          <cell r="E82" t="str">
            <v>NETTO+PPN+MARGIN</v>
          </cell>
          <cell r="F82">
            <v>0</v>
          </cell>
          <cell r="G82" t="str">
            <v>No Faktur</v>
          </cell>
          <cell r="H82" t="str">
            <v>Tgl Order</v>
          </cell>
          <cell r="I82" t="str">
            <v>Suplier</v>
          </cell>
          <cell r="J82" t="str">
            <v>Nama Barang</v>
          </cell>
          <cell r="K82" t="str">
            <v>Exp</v>
          </cell>
          <cell r="L82" t="str">
            <v>No. BATCH</v>
          </cell>
        </row>
        <row r="83">
          <cell r="A83" t="str">
            <v>NTRMS31</v>
          </cell>
          <cell r="B83">
            <v>200</v>
          </cell>
          <cell r="C83">
            <v>300</v>
          </cell>
          <cell r="D83">
            <v>330</v>
          </cell>
          <cell r="E83">
            <v>396</v>
          </cell>
          <cell r="F83">
            <v>0</v>
          </cell>
          <cell r="G83" t="str">
            <v>KP04/6</v>
          </cell>
          <cell r="H83">
            <v>44662</v>
          </cell>
          <cell r="I83" t="str">
            <v>PT SINGGASANA WITRA SURYAMAS</v>
          </cell>
          <cell r="J83" t="str">
            <v>Natrium Diklofenak tablet 50 mg (11)</v>
          </cell>
          <cell r="K83">
            <v>45231</v>
          </cell>
          <cell r="L83" t="str">
            <v>043413</v>
          </cell>
        </row>
        <row r="84">
          <cell r="A84" t="str">
            <v>AMXCS10</v>
          </cell>
          <cell r="B84">
            <v>300</v>
          </cell>
          <cell r="C84">
            <v>409.08600000000001</v>
          </cell>
          <cell r="D84">
            <v>449.99460000000005</v>
          </cell>
          <cell r="E84">
            <v>539.99351999999999</v>
          </cell>
          <cell r="F84">
            <v>0</v>
          </cell>
          <cell r="G84" t="str">
            <v>KP04/6</v>
          </cell>
          <cell r="H84">
            <v>44662</v>
          </cell>
          <cell r="I84" t="str">
            <v>PT SINGGASANA WITRA SURYAMAS</v>
          </cell>
          <cell r="J84" t="str">
            <v>Amoxycillin kaplet 500 mg (10)</v>
          </cell>
          <cell r="K84">
            <v>45962</v>
          </cell>
          <cell r="L84" t="str">
            <v>LL1A086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3">
          <cell r="A93" t="str">
            <v>KODE</v>
          </cell>
          <cell r="B93" t="str">
            <v>JUMLAH OBAT</v>
          </cell>
          <cell r="C93" t="str">
            <v>HARGA NETTO</v>
          </cell>
          <cell r="D93" t="str">
            <v>NETTO+PPN</v>
          </cell>
          <cell r="E93" t="str">
            <v>NETTO+PPN+MARGIN</v>
          </cell>
          <cell r="F93">
            <v>0</v>
          </cell>
          <cell r="G93" t="str">
            <v>No Faktur</v>
          </cell>
          <cell r="H93" t="str">
            <v>Tgl Order</v>
          </cell>
          <cell r="I93" t="str">
            <v>Suplier</v>
          </cell>
          <cell r="J93" t="str">
            <v>Nama Barang</v>
          </cell>
          <cell r="K93" t="str">
            <v>Exp</v>
          </cell>
          <cell r="L93" t="str">
            <v>No. BATCH</v>
          </cell>
        </row>
        <row r="94">
          <cell r="A94" t="str">
            <v>ENFA5</v>
          </cell>
          <cell r="B94">
            <v>100</v>
          </cell>
          <cell r="C94">
            <v>2200</v>
          </cell>
          <cell r="D94">
            <v>2420</v>
          </cell>
          <cell r="E94">
            <v>2904</v>
          </cell>
          <cell r="F94">
            <v>0</v>
          </cell>
          <cell r="G94" t="str">
            <v>KP04/8</v>
          </cell>
          <cell r="H94">
            <v>44663</v>
          </cell>
          <cell r="I94" t="str">
            <v>PT CORONET CROWN</v>
          </cell>
          <cell r="J94" t="str">
            <v>Enfavit Tablet (5)</v>
          </cell>
          <cell r="K94">
            <v>45536</v>
          </cell>
          <cell r="L94" t="str">
            <v>21IM001</v>
          </cell>
        </row>
        <row r="95">
          <cell r="A95" t="str">
            <v>CRVS4</v>
          </cell>
          <cell r="B95">
            <v>3</v>
          </cell>
          <cell r="C95">
            <v>21000</v>
          </cell>
          <cell r="D95">
            <v>23100.000000000004</v>
          </cell>
          <cell r="E95">
            <v>27720.000000000004</v>
          </cell>
          <cell r="F95">
            <v>0</v>
          </cell>
          <cell r="G95" t="str">
            <v>KP04/8</v>
          </cell>
          <cell r="H95">
            <v>44663</v>
          </cell>
          <cell r="I95" t="str">
            <v>PT CORONET CROWN</v>
          </cell>
          <cell r="J95" t="str">
            <v>Corovit Sirup 100mL (4)</v>
          </cell>
          <cell r="K95">
            <v>46174</v>
          </cell>
          <cell r="L95" t="str">
            <v>21MM007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3">
          <cell r="A103" t="str">
            <v>KODE</v>
          </cell>
          <cell r="B103" t="str">
            <v>JUMLAH OBAT</v>
          </cell>
          <cell r="C103" t="str">
            <v>HARGA NETTO</v>
          </cell>
          <cell r="D103" t="str">
            <v>NETTO+PPN</v>
          </cell>
          <cell r="E103" t="str">
            <v>NETTO+PPN+MARGIN</v>
          </cell>
          <cell r="F103">
            <v>0</v>
          </cell>
          <cell r="G103" t="str">
            <v>No Faktur</v>
          </cell>
          <cell r="H103" t="str">
            <v>Tgl Order</v>
          </cell>
          <cell r="I103" t="str">
            <v>Suplier</v>
          </cell>
          <cell r="J103" t="str">
            <v>Nama Barang</v>
          </cell>
          <cell r="K103" t="str">
            <v>Exp</v>
          </cell>
          <cell r="L103" t="str">
            <v>No. BATCH</v>
          </cell>
        </row>
        <row r="104">
          <cell r="A104" t="str">
            <v>NERBN33</v>
          </cell>
          <cell r="B104">
            <v>250</v>
          </cell>
          <cell r="C104">
            <v>3267.6181818181817</v>
          </cell>
          <cell r="D104">
            <v>3594.38</v>
          </cell>
          <cell r="E104">
            <v>4313.2560000000003</v>
          </cell>
          <cell r="F104">
            <v>0</v>
          </cell>
          <cell r="G104" t="str">
            <v>KP04/9</v>
          </cell>
          <cell r="H104">
            <v>44670</v>
          </cell>
          <cell r="I104" t="str">
            <v>PT KUDAMAS JAYA MAKMUR SENTOSA</v>
          </cell>
          <cell r="J104" t="str">
            <v>Neurobion forte Tablet (13)</v>
          </cell>
          <cell r="K104">
            <v>45444</v>
          </cell>
          <cell r="L104" t="str">
            <v>E0037998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2">
          <cell r="A112" t="str">
            <v>KODE</v>
          </cell>
          <cell r="B112" t="str">
            <v>JUMLAH OBAT</v>
          </cell>
          <cell r="C112" t="str">
            <v>HARGA NETTO</v>
          </cell>
          <cell r="D112" t="str">
            <v>NETTO+PPN</v>
          </cell>
          <cell r="E112" t="str">
            <v>NETTO+PPN+MARGIN</v>
          </cell>
          <cell r="F112">
            <v>0</v>
          </cell>
          <cell r="G112" t="str">
            <v>No Faktur</v>
          </cell>
          <cell r="H112" t="str">
            <v>Tgl Order</v>
          </cell>
          <cell r="I112" t="str">
            <v>Suplier</v>
          </cell>
          <cell r="J112" t="str">
            <v>Nama Barang</v>
          </cell>
          <cell r="K112" t="str">
            <v>Exp</v>
          </cell>
          <cell r="L112" t="str">
            <v>No. BATCH</v>
          </cell>
        </row>
        <row r="113">
          <cell r="A113" t="str">
            <v>KASSM3</v>
          </cell>
          <cell r="B113">
            <v>24</v>
          </cell>
          <cell r="C113">
            <v>2954.5454545454545</v>
          </cell>
          <cell r="D113">
            <v>3250</v>
          </cell>
          <cell r="E113">
            <v>3900</v>
          </cell>
          <cell r="F113">
            <v>0</v>
          </cell>
          <cell r="G113" t="str">
            <v>KP04/10</v>
          </cell>
          <cell r="H113">
            <v>44670</v>
          </cell>
          <cell r="I113" t="str">
            <v>PT KUDAMAS JAYA MAKMUR SENTOSA</v>
          </cell>
          <cell r="J113" t="str">
            <v>Kassa Steril (16Lbr) (3)</v>
          </cell>
          <cell r="K113">
            <v>46388</v>
          </cell>
          <cell r="L113" t="str">
            <v>02221616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1">
          <cell r="A121" t="str">
            <v>KODE</v>
          </cell>
          <cell r="B121" t="str">
            <v>JUMLAH OBAT</v>
          </cell>
          <cell r="C121" t="str">
            <v>HARGA NETTO</v>
          </cell>
          <cell r="D121" t="str">
            <v>NETTO+PPN</v>
          </cell>
          <cell r="E121" t="str">
            <v>NETTO+PPN+MARGIN</v>
          </cell>
          <cell r="F121">
            <v>0</v>
          </cell>
          <cell r="G121" t="str">
            <v>No Faktur</v>
          </cell>
          <cell r="H121" t="str">
            <v>Tgl Order</v>
          </cell>
          <cell r="I121" t="str">
            <v>Suplier</v>
          </cell>
          <cell r="J121" t="str">
            <v>Nama Barang</v>
          </cell>
          <cell r="K121" t="str">
            <v>Exp</v>
          </cell>
          <cell r="L121" t="str">
            <v>No. BATCH</v>
          </cell>
        </row>
        <row r="122">
          <cell r="A122" t="str">
            <v>SLDR1</v>
          </cell>
          <cell r="B122">
            <v>100</v>
          </cell>
          <cell r="C122">
            <v>757.57272727272721</v>
          </cell>
          <cell r="D122">
            <v>833.33</v>
          </cell>
          <cell r="E122">
            <v>999.99599999999998</v>
          </cell>
          <cell r="F122">
            <v>0</v>
          </cell>
          <cell r="G122" t="str">
            <v>KP04/12</v>
          </cell>
          <cell r="H122">
            <v>44673</v>
          </cell>
          <cell r="I122" t="str">
            <v>APOTEK BUMI MEDIKA GANESA</v>
          </cell>
          <cell r="J122" t="str">
            <v>Selediar Tablet</v>
          </cell>
          <cell r="K122">
            <v>44896</v>
          </cell>
          <cell r="L122" t="str">
            <v>94665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31">
          <cell r="A131" t="str">
            <v>II. PSIKOTROPIKA</v>
          </cell>
        </row>
        <row r="133">
          <cell r="A133" t="str">
            <v>KODE</v>
          </cell>
          <cell r="B133" t="str">
            <v>JUMLAH OBAT</v>
          </cell>
          <cell r="C133" t="str">
            <v>HARGA NETTO</v>
          </cell>
          <cell r="D133" t="str">
            <v>NETTO+PPN</v>
          </cell>
          <cell r="E133" t="str">
            <v>NETTO+PPN+MARGIN</v>
          </cell>
          <cell r="F133">
            <v>0</v>
          </cell>
          <cell r="G133" t="str">
            <v>No Faktur</v>
          </cell>
          <cell r="H133" t="str">
            <v>Tgl Order</v>
          </cell>
          <cell r="I133" t="str">
            <v>Suplier</v>
          </cell>
          <cell r="J133" t="str">
            <v>Nama Barang</v>
          </cell>
          <cell r="K133" t="str">
            <v>Exp</v>
          </cell>
          <cell r="L133" t="str">
            <v>No. BATCH</v>
          </cell>
        </row>
        <row r="134">
          <cell r="A134" t="str">
            <v>ANSK4</v>
          </cell>
          <cell r="B134">
            <v>200</v>
          </cell>
          <cell r="C134">
            <v>1550</v>
          </cell>
          <cell r="D134">
            <v>1705.0000000000002</v>
          </cell>
          <cell r="E134">
            <v>2046.0000000000002</v>
          </cell>
          <cell r="F134">
            <v>0</v>
          </cell>
          <cell r="G134" t="str">
            <v>KP04/7</v>
          </cell>
          <cell r="H134">
            <v>44664</v>
          </cell>
          <cell r="I134" t="str">
            <v>PT BINA SAN PRIMA</v>
          </cell>
          <cell r="J134" t="str">
            <v>Analsik tablet (4)</v>
          </cell>
          <cell r="K134">
            <v>45292</v>
          </cell>
          <cell r="L134" t="str">
            <v>CA2157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3">
          <cell r="A143" t="str">
            <v>KODE</v>
          </cell>
          <cell r="B143" t="str">
            <v>JUMLAH OBAT</v>
          </cell>
          <cell r="C143" t="str">
            <v>HARGA NETTO</v>
          </cell>
          <cell r="D143" t="str">
            <v>NETTO+PPN</v>
          </cell>
          <cell r="E143" t="str">
            <v>NETTO+PPN+MARGIN</v>
          </cell>
          <cell r="F143">
            <v>0</v>
          </cell>
          <cell r="G143" t="str">
            <v>No Faktur</v>
          </cell>
          <cell r="H143" t="str">
            <v>Tgl Order</v>
          </cell>
          <cell r="I143" t="str">
            <v>Suplier</v>
          </cell>
          <cell r="J143" t="str">
            <v>Nama Barang</v>
          </cell>
          <cell r="K143" t="str">
            <v>Exp</v>
          </cell>
          <cell r="L143" t="str">
            <v>No. BATCH</v>
          </cell>
        </row>
        <row r="144">
          <cell r="A144" t="str">
            <v>INTLK3</v>
          </cell>
          <cell r="B144">
            <v>200</v>
          </cell>
          <cell r="C144">
            <v>469.09090909090907</v>
          </cell>
          <cell r="D144">
            <v>516</v>
          </cell>
          <cell r="E144">
            <v>619.19999999999993</v>
          </cell>
          <cell r="F144">
            <v>0</v>
          </cell>
          <cell r="G144" t="str">
            <v>KP04/11</v>
          </cell>
          <cell r="H144">
            <v>44670</v>
          </cell>
          <cell r="I144" t="str">
            <v>PT KUDAMAS JAYA MAKMUR SENTOSA</v>
          </cell>
          <cell r="J144" t="str">
            <v>Intunal Tablet (3)</v>
          </cell>
          <cell r="K144">
            <v>45717</v>
          </cell>
          <cell r="L144" t="str">
            <v>A1J384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 t="str">
            <v>Pelapor,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 t="str">
            <v>Windy Dewi S, S.Farm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</sheetData>
      <sheetData sheetId="4">
        <row r="7">
          <cell r="H7" t="str">
            <v xml:space="preserve">LAPORAN PENERIMAAN OBAT </v>
          </cell>
          <cell r="I7" t="str">
            <v xml:space="preserve">LAPORAN PENERIMAAN OBAT </v>
          </cell>
        </row>
        <row r="8">
          <cell r="H8" t="str">
            <v>BULAN: MEI 2022</v>
          </cell>
          <cell r="I8" t="str">
            <v>BULAN: MEI 2022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>
            <v>0</v>
          </cell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AMLDS13</v>
          </cell>
          <cell r="B13">
            <v>600</v>
          </cell>
          <cell r="C13">
            <v>373.63636363636363</v>
          </cell>
          <cell r="D13">
            <v>411</v>
          </cell>
          <cell r="E13">
            <v>493.2</v>
          </cell>
          <cell r="F13">
            <v>0</v>
          </cell>
          <cell r="G13" t="str">
            <v>KP05/2</v>
          </cell>
          <cell r="H13">
            <v>44692</v>
          </cell>
          <cell r="I13" t="str">
            <v>PT KUDAMAS JAYA MAKMUR SENTOSA</v>
          </cell>
          <cell r="J13" t="str">
            <v>Amlodipine tablet 10 mg (13)</v>
          </cell>
          <cell r="K13">
            <v>45352</v>
          </cell>
          <cell r="L13" t="str">
            <v>HTALNF22386</v>
          </cell>
        </row>
        <row r="14">
          <cell r="A14" t="str">
            <v>CTRZS7</v>
          </cell>
          <cell r="B14">
            <v>500</v>
          </cell>
          <cell r="C14">
            <v>165.90909090909091</v>
          </cell>
          <cell r="D14">
            <v>182.5</v>
          </cell>
          <cell r="E14">
            <v>219</v>
          </cell>
          <cell r="F14">
            <v>0</v>
          </cell>
          <cell r="G14" t="str">
            <v>KP05/2</v>
          </cell>
          <cell r="H14">
            <v>44692</v>
          </cell>
          <cell r="I14" t="str">
            <v>PT KUDAMAS JAYA MAKMUR SENTOSA</v>
          </cell>
          <cell r="J14" t="str">
            <v>Cetirizine 10 mg tablet (7)</v>
          </cell>
          <cell r="K14">
            <v>45323</v>
          </cell>
          <cell r="L14" t="str">
            <v>HTCTRC21079</v>
          </cell>
        </row>
        <row r="15">
          <cell r="A15" t="str">
            <v>NATRE10</v>
          </cell>
          <cell r="B15">
            <v>48</v>
          </cell>
          <cell r="C15">
            <v>1009.090909090909</v>
          </cell>
          <cell r="D15">
            <v>1110</v>
          </cell>
          <cell r="E15">
            <v>1332</v>
          </cell>
          <cell r="F15">
            <v>0</v>
          </cell>
          <cell r="G15" t="str">
            <v>KP05/2</v>
          </cell>
          <cell r="H15">
            <v>44692</v>
          </cell>
          <cell r="I15" t="str">
            <v>PT KUDAMAS JAYA MAKMUR SENTOSA</v>
          </cell>
          <cell r="J15" t="str">
            <v>Nature E Kapsul (10)</v>
          </cell>
          <cell r="K15">
            <v>45170</v>
          </cell>
          <cell r="L15" t="str">
            <v>1AI1967</v>
          </cell>
        </row>
        <row r="16">
          <cell r="A16" t="str">
            <v>CLNDS15</v>
          </cell>
          <cell r="B16">
            <v>100</v>
          </cell>
          <cell r="C16">
            <v>679.09090909090901</v>
          </cell>
          <cell r="D16">
            <v>747</v>
          </cell>
          <cell r="E16">
            <v>896.4</v>
          </cell>
          <cell r="F16">
            <v>0</v>
          </cell>
          <cell r="G16" t="str">
            <v>KP05/2</v>
          </cell>
          <cell r="H16">
            <v>44692</v>
          </cell>
          <cell r="I16" t="str">
            <v>PT KUDAMAS JAYA MAKMUR SENTOSA</v>
          </cell>
          <cell r="J16" t="str">
            <v>Clindamycin  kapsul 150 mg (5)</v>
          </cell>
          <cell r="K16">
            <v>45778</v>
          </cell>
          <cell r="L16" t="str">
            <v>53A0640</v>
          </cell>
        </row>
        <row r="17">
          <cell r="A17" t="str">
            <v>GLMPS13</v>
          </cell>
          <cell r="B17">
            <v>200</v>
          </cell>
          <cell r="C17">
            <v>206.81818181818181</v>
          </cell>
          <cell r="D17">
            <v>227.5</v>
          </cell>
          <cell r="E17">
            <v>273</v>
          </cell>
          <cell r="F17">
            <v>0</v>
          </cell>
          <cell r="G17" t="str">
            <v>KP05/2</v>
          </cell>
          <cell r="H17">
            <v>44692</v>
          </cell>
          <cell r="I17" t="str">
            <v>PT KUDAMAS JAYA MAKMUR SENTOSA</v>
          </cell>
          <cell r="J17" t="str">
            <v>Glimepiride tablet 1 mg (3)</v>
          </cell>
          <cell r="K17">
            <v>45658</v>
          </cell>
          <cell r="L17" t="str">
            <v>HTGMPJ21033</v>
          </cell>
        </row>
        <row r="18">
          <cell r="A18" t="str">
            <v>NERBN34</v>
          </cell>
          <cell r="B18">
            <v>350</v>
          </cell>
          <cell r="C18">
            <v>3302.480519480519</v>
          </cell>
          <cell r="D18">
            <v>3632.7285714285713</v>
          </cell>
          <cell r="E18">
            <v>4359.2742857142857</v>
          </cell>
          <cell r="F18">
            <v>0</v>
          </cell>
          <cell r="G18" t="str">
            <v>KP05/2</v>
          </cell>
          <cell r="H18">
            <v>44692</v>
          </cell>
          <cell r="I18" t="str">
            <v>PT KUDAMAS JAYA MAKMUR SENTOSA</v>
          </cell>
          <cell r="J18" t="str">
            <v>Neurobion forte Tablet (14)</v>
          </cell>
          <cell r="K18">
            <v>45474</v>
          </cell>
          <cell r="L18" t="str">
            <v>E0193028</v>
          </cell>
        </row>
        <row r="19">
          <cell r="A19" t="str">
            <v>ALLPS16</v>
          </cell>
          <cell r="B19">
            <v>100</v>
          </cell>
          <cell r="C19">
            <v>156.36363636363635</v>
          </cell>
          <cell r="D19">
            <v>172</v>
          </cell>
          <cell r="E19">
            <v>206.4</v>
          </cell>
          <cell r="F19">
            <v>0</v>
          </cell>
          <cell r="G19" t="str">
            <v>KP05/2</v>
          </cell>
          <cell r="H19">
            <v>44692</v>
          </cell>
          <cell r="I19" t="str">
            <v>PT KUDAMAS JAYA MAKMUR SENTOSA</v>
          </cell>
          <cell r="J19" t="str">
            <v>Allopurinol tablet 100mg (16)</v>
          </cell>
          <cell r="K19">
            <v>45323</v>
          </cell>
          <cell r="L19" t="str">
            <v>HTALOC21036</v>
          </cell>
        </row>
        <row r="20">
          <cell r="A20" t="str">
            <v>AMLD15</v>
          </cell>
          <cell r="B20">
            <v>600</v>
          </cell>
          <cell r="C20">
            <v>196.81818181818181</v>
          </cell>
          <cell r="D20">
            <v>216.5</v>
          </cell>
          <cell r="E20">
            <v>259.8</v>
          </cell>
          <cell r="F20">
            <v>0</v>
          </cell>
          <cell r="G20" t="str">
            <v>KP05/2</v>
          </cell>
          <cell r="H20">
            <v>44692</v>
          </cell>
          <cell r="I20" t="str">
            <v>PT KUDAMAS JAYA MAKMUR SENTOSA</v>
          </cell>
          <cell r="J20" t="str">
            <v>Amlodipine tablet  5 mg (15)</v>
          </cell>
          <cell r="K20">
            <v>45352</v>
          </cell>
          <cell r="L20" t="str">
            <v>HTALNE22512</v>
          </cell>
        </row>
        <row r="21">
          <cell r="A21" t="str">
            <v>SMVSS7</v>
          </cell>
          <cell r="B21">
            <v>200</v>
          </cell>
          <cell r="C21">
            <v>151.36363636363635</v>
          </cell>
          <cell r="D21">
            <v>166.5</v>
          </cell>
          <cell r="E21">
            <v>199.79999999999998</v>
          </cell>
          <cell r="F21">
            <v>0</v>
          </cell>
          <cell r="G21" t="str">
            <v>KP05/2</v>
          </cell>
          <cell r="H21">
            <v>44692</v>
          </cell>
          <cell r="I21" t="str">
            <v>PT KUDAMAS JAYA MAKMUR SENTOSA</v>
          </cell>
          <cell r="J21" t="str">
            <v>Simvastatin tablet 10 mg (7)</v>
          </cell>
          <cell r="K21">
            <v>45292</v>
          </cell>
          <cell r="L21" t="str">
            <v>HTSVND21509</v>
          </cell>
        </row>
        <row r="22">
          <cell r="A22" t="str">
            <v>RNTDS6</v>
          </cell>
          <cell r="B22">
            <v>100</v>
          </cell>
          <cell r="C22">
            <v>168.18181818181816</v>
          </cell>
          <cell r="D22">
            <v>185</v>
          </cell>
          <cell r="E22">
            <v>222</v>
          </cell>
          <cell r="F22">
            <v>0</v>
          </cell>
          <cell r="G22" t="str">
            <v>KP05/2</v>
          </cell>
          <cell r="H22">
            <v>44692</v>
          </cell>
          <cell r="I22" t="str">
            <v>PT KUDAMAS JAYA MAKMUR SENTOSA</v>
          </cell>
          <cell r="J22" t="str">
            <v>Ranitidin tablet 150 mg (6)</v>
          </cell>
          <cell r="K22">
            <v>45292</v>
          </cell>
          <cell r="L22" t="str">
            <v>HTRNTB21990</v>
          </cell>
        </row>
        <row r="23">
          <cell r="A23" t="str">
            <v>OMZ8</v>
          </cell>
          <cell r="B23">
            <v>510</v>
          </cell>
          <cell r="C23">
            <v>336.36363636363632</v>
          </cell>
          <cell r="D23">
            <v>370</v>
          </cell>
          <cell r="E23">
            <v>444</v>
          </cell>
          <cell r="F23">
            <v>0</v>
          </cell>
          <cell r="G23" t="str">
            <v>KP05/2</v>
          </cell>
          <cell r="H23">
            <v>44692</v>
          </cell>
          <cell r="I23" t="str">
            <v>PT KUDAMAS JAYA MAKMUR SENTOSA</v>
          </cell>
          <cell r="J23" t="str">
            <v>Omeprazole kapsul 20 mg (8)</v>
          </cell>
          <cell r="K23">
            <v>46082</v>
          </cell>
          <cell r="L23" t="str">
            <v>20223</v>
          </cell>
        </row>
        <row r="24">
          <cell r="A24" t="str">
            <v>BNSNX17</v>
          </cell>
          <cell r="B24">
            <v>10</v>
          </cell>
          <cell r="C24">
            <v>11363.636363636362</v>
          </cell>
          <cell r="D24">
            <v>12500</v>
          </cell>
          <cell r="E24">
            <v>15000</v>
          </cell>
          <cell r="F24">
            <v>0</v>
          </cell>
          <cell r="G24" t="str">
            <v>KP05/2</v>
          </cell>
          <cell r="H24">
            <v>44692</v>
          </cell>
          <cell r="I24" t="str">
            <v>PT KUDAMAS JAYA MAKMUR SENTOSA</v>
          </cell>
          <cell r="J24" t="str">
            <v>Betason-N cream 5 g (17)</v>
          </cell>
          <cell r="K24">
            <v>45658</v>
          </cell>
          <cell r="L24" t="str">
            <v>A20202W</v>
          </cell>
        </row>
        <row r="25">
          <cell r="A25" t="str">
            <v>HDRCX8</v>
          </cell>
          <cell r="B25">
            <v>10</v>
          </cell>
          <cell r="C25">
            <v>5045.454545454545</v>
          </cell>
          <cell r="D25">
            <v>5550</v>
          </cell>
          <cell r="E25">
            <v>6660</v>
          </cell>
          <cell r="F25">
            <v>0</v>
          </cell>
          <cell r="G25" t="str">
            <v>KP05/2</v>
          </cell>
          <cell r="H25">
            <v>44692</v>
          </cell>
          <cell r="I25" t="str">
            <v>PT KUDAMAS JAYA MAKMUR SENTOSA</v>
          </cell>
          <cell r="J25" t="str">
            <v>Hydrocortison cream 2,5 % (8)</v>
          </cell>
          <cell r="K25">
            <v>46388</v>
          </cell>
          <cell r="L25" t="str">
            <v>KCHCTB21308</v>
          </cell>
        </row>
        <row r="26">
          <cell r="A26" t="str">
            <v>SCBMX7</v>
          </cell>
          <cell r="B26">
            <v>6</v>
          </cell>
          <cell r="C26">
            <v>39090.909090909088</v>
          </cell>
          <cell r="D26">
            <v>43000</v>
          </cell>
          <cell r="E26">
            <v>51600</v>
          </cell>
          <cell r="F26">
            <v>0</v>
          </cell>
          <cell r="G26" t="str">
            <v>KP05/2</v>
          </cell>
          <cell r="H26">
            <v>44692</v>
          </cell>
          <cell r="I26" t="str">
            <v>PT KUDAMAS JAYA MAKMUR SENTOSA</v>
          </cell>
          <cell r="J26" t="str">
            <v>Scabimite Cr 10 g (7)</v>
          </cell>
          <cell r="K26">
            <v>45689</v>
          </cell>
          <cell r="L26" t="str">
            <v>B22030</v>
          </cell>
        </row>
        <row r="27">
          <cell r="A27" t="str">
            <v>KTLS4</v>
          </cell>
          <cell r="B27">
            <v>1</v>
          </cell>
          <cell r="C27">
            <v>19540</v>
          </cell>
          <cell r="D27">
            <v>21494</v>
          </cell>
          <cell r="E27">
            <v>25792.799999999999</v>
          </cell>
          <cell r="F27">
            <v>0</v>
          </cell>
          <cell r="G27" t="str">
            <v>KP05/2</v>
          </cell>
          <cell r="H27">
            <v>44692</v>
          </cell>
          <cell r="I27" t="str">
            <v>PT KUDAMAS JAYA MAKMUR SENTOSA</v>
          </cell>
          <cell r="J27" t="str">
            <v>Kutilos Banded 10ml (4)</v>
          </cell>
          <cell r="K27">
            <v>45323</v>
          </cell>
          <cell r="L27" t="str">
            <v>EFB034</v>
          </cell>
        </row>
        <row r="28">
          <cell r="A28" t="str">
            <v>KTLS5</v>
          </cell>
          <cell r="B28">
            <v>2</v>
          </cell>
          <cell r="C28">
            <v>19540</v>
          </cell>
          <cell r="D28">
            <v>21494</v>
          </cell>
          <cell r="E28">
            <v>25792.799999999999</v>
          </cell>
          <cell r="F28">
            <v>0</v>
          </cell>
          <cell r="G28" t="str">
            <v>KP05/2</v>
          </cell>
          <cell r="H28">
            <v>44692</v>
          </cell>
          <cell r="I28" t="str">
            <v>PT KUDAMAS JAYA MAKMUR SENTOSA</v>
          </cell>
          <cell r="J28" t="str">
            <v>Kutilos Banded 10ml (5)</v>
          </cell>
          <cell r="K28">
            <v>45292</v>
          </cell>
          <cell r="L28" t="str">
            <v>EFA025</v>
          </cell>
        </row>
        <row r="29">
          <cell r="A29" t="str">
            <v>MNOS3</v>
          </cell>
          <cell r="B29">
            <v>10</v>
          </cell>
          <cell r="C29">
            <v>19727.272727272724</v>
          </cell>
          <cell r="D29">
            <v>21700</v>
          </cell>
          <cell r="E29">
            <v>26040</v>
          </cell>
          <cell r="F29">
            <v>0</v>
          </cell>
          <cell r="G29" t="str">
            <v>KP05/2</v>
          </cell>
          <cell r="H29">
            <v>44692</v>
          </cell>
          <cell r="I29" t="str">
            <v>PT KUDAMAS JAYA MAKMUR SENTOSA</v>
          </cell>
          <cell r="J29" t="str">
            <v>Minosep Obat Kumur (3)</v>
          </cell>
          <cell r="K29">
            <v>45536</v>
          </cell>
          <cell r="L29" t="str">
            <v>10929</v>
          </cell>
        </row>
        <row r="30">
          <cell r="A30" t="str">
            <v>SUMA5</v>
          </cell>
          <cell r="B30">
            <v>200</v>
          </cell>
          <cell r="C30">
            <v>500.50909090909084</v>
          </cell>
          <cell r="D30">
            <v>550.55999999999995</v>
          </cell>
          <cell r="E30">
            <v>660.67199999999991</v>
          </cell>
          <cell r="F30">
            <v>0</v>
          </cell>
          <cell r="G30" t="str">
            <v>KP05/2</v>
          </cell>
          <cell r="H30">
            <v>44692</v>
          </cell>
          <cell r="I30" t="str">
            <v>PT KUDAMAS JAYA MAKMUR SENTOSA</v>
          </cell>
          <cell r="J30" t="str">
            <v>Sumagesic Tablet (5)</v>
          </cell>
          <cell r="K30">
            <v>46447</v>
          </cell>
          <cell r="L30" t="str">
            <v>22065901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F38">
            <v>0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ENFA6</v>
          </cell>
          <cell r="B39">
            <v>200</v>
          </cell>
          <cell r="C39">
            <v>2200</v>
          </cell>
          <cell r="D39">
            <v>2420</v>
          </cell>
          <cell r="E39">
            <v>2904</v>
          </cell>
          <cell r="F39">
            <v>0</v>
          </cell>
          <cell r="G39" t="str">
            <v>KP05/3</v>
          </cell>
          <cell r="H39">
            <v>44693</v>
          </cell>
          <cell r="I39" t="str">
            <v>PT Coronet Crown</v>
          </cell>
          <cell r="J39" t="str">
            <v>Enfavit Tablet (6)</v>
          </cell>
          <cell r="K39">
            <v>45536</v>
          </cell>
          <cell r="L39" t="str">
            <v>21M001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7">
          <cell r="A47" t="str">
            <v>KODE</v>
          </cell>
          <cell r="B47" t="str">
            <v>JUMLAH OBAT</v>
          </cell>
          <cell r="C47" t="str">
            <v>HARGA NETTO</v>
          </cell>
          <cell r="D47" t="str">
            <v>NETTO+PPN</v>
          </cell>
          <cell r="E47" t="str">
            <v>NETTO+PPN+MARGIN</v>
          </cell>
          <cell r="F47">
            <v>0</v>
          </cell>
          <cell r="G47" t="str">
            <v>No Faktur</v>
          </cell>
          <cell r="H47" t="str">
            <v>Tgl Order</v>
          </cell>
          <cell r="I47" t="str">
            <v>Suplier</v>
          </cell>
          <cell r="J47" t="str">
            <v>Nama Barang</v>
          </cell>
          <cell r="K47" t="str">
            <v>Exp</v>
          </cell>
          <cell r="L47" t="str">
            <v>No. BATCH</v>
          </cell>
        </row>
        <row r="48">
          <cell r="A48" t="str">
            <v>SCLFT14</v>
          </cell>
          <cell r="B48">
            <v>10</v>
          </cell>
          <cell r="C48">
            <v>15000</v>
          </cell>
          <cell r="D48">
            <v>16500</v>
          </cell>
          <cell r="E48">
            <v>19800</v>
          </cell>
          <cell r="F48">
            <v>0</v>
          </cell>
          <cell r="G48" t="str">
            <v>KP05/5</v>
          </cell>
          <cell r="H48">
            <v>44692</v>
          </cell>
          <cell r="I48" t="str">
            <v>PT Penta Valent</v>
          </cell>
          <cell r="J48" t="str">
            <v>Sucralfate sirup 100mL (14)</v>
          </cell>
          <cell r="K48">
            <v>45352</v>
          </cell>
          <cell r="L48" t="str">
            <v>24122C0290</v>
          </cell>
        </row>
        <row r="49">
          <cell r="A49" t="str">
            <v>PRCT20</v>
          </cell>
          <cell r="B49">
            <v>200</v>
          </cell>
          <cell r="C49">
            <v>220</v>
          </cell>
          <cell r="D49">
            <v>242.00000000000003</v>
          </cell>
          <cell r="E49">
            <v>290.40000000000003</v>
          </cell>
          <cell r="F49">
            <v>0</v>
          </cell>
          <cell r="G49" t="str">
            <v>KP05/5</v>
          </cell>
          <cell r="H49">
            <v>44692</v>
          </cell>
          <cell r="I49" t="str">
            <v>PT Penta Valent</v>
          </cell>
          <cell r="J49" t="str">
            <v>Paracetamol tablet 500mg (PCT) (20)</v>
          </cell>
          <cell r="K49">
            <v>46419</v>
          </cell>
          <cell r="L49" t="str">
            <v xml:space="preserve"> 00822B0020</v>
          </cell>
        </row>
        <row r="50">
          <cell r="A50" t="str">
            <v>EPRSN7</v>
          </cell>
          <cell r="B50">
            <v>200</v>
          </cell>
          <cell r="C50">
            <v>1400</v>
          </cell>
          <cell r="D50">
            <v>1540.0000000000002</v>
          </cell>
          <cell r="E50">
            <v>1848.0000000000002</v>
          </cell>
          <cell r="F50">
            <v>0</v>
          </cell>
          <cell r="G50" t="str">
            <v>KP05/5</v>
          </cell>
          <cell r="H50">
            <v>44692</v>
          </cell>
          <cell r="I50" t="str">
            <v>PT Penta Valent</v>
          </cell>
          <cell r="J50" t="str">
            <v>Eperisone Tablet 50 mg (7)</v>
          </cell>
          <cell r="K50">
            <v>45261</v>
          </cell>
          <cell r="L50" t="str">
            <v xml:space="preserve"> 2112049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9">
          <cell r="A59" t="str">
            <v>KODE</v>
          </cell>
          <cell r="B59" t="str">
            <v>JUMLAH OBAT</v>
          </cell>
          <cell r="C59" t="str">
            <v>HARGA NETTO</v>
          </cell>
          <cell r="D59" t="str">
            <v>NETTO+PPN</v>
          </cell>
          <cell r="E59" t="str">
            <v>NETTO+PPN+MARGIN</v>
          </cell>
          <cell r="F59">
            <v>0</v>
          </cell>
          <cell r="G59" t="str">
            <v>No Faktur</v>
          </cell>
          <cell r="H59" t="str">
            <v>Tgl Order</v>
          </cell>
          <cell r="I59" t="str">
            <v>Suplier</v>
          </cell>
          <cell r="J59" t="str">
            <v>Nama Barang</v>
          </cell>
          <cell r="K59" t="str">
            <v>Exp</v>
          </cell>
          <cell r="L59" t="str">
            <v>No. BATCH</v>
          </cell>
        </row>
        <row r="60">
          <cell r="A60" t="str">
            <v>BTMSX8</v>
          </cell>
          <cell r="B60">
            <v>6</v>
          </cell>
          <cell r="C60">
            <v>5090</v>
          </cell>
          <cell r="D60">
            <v>5599</v>
          </cell>
          <cell r="E60">
            <v>6718.8</v>
          </cell>
          <cell r="F60">
            <v>0</v>
          </cell>
          <cell r="G60" t="str">
            <v>KP05/6</v>
          </cell>
          <cell r="H60">
            <v>44693</v>
          </cell>
          <cell r="I60" t="str">
            <v>PT Singgasana Witra Suryamas</v>
          </cell>
          <cell r="J60" t="str">
            <v>Betametason 0,1% cream 5 g (8)</v>
          </cell>
          <cell r="K60">
            <v>45292</v>
          </cell>
          <cell r="L60" t="str">
            <v>1227</v>
          </cell>
        </row>
        <row r="61">
          <cell r="A61" t="str">
            <v>GNTM16</v>
          </cell>
          <cell r="B61">
            <v>10</v>
          </cell>
          <cell r="C61">
            <v>5454.6</v>
          </cell>
          <cell r="D61">
            <v>6000.0600000000013</v>
          </cell>
          <cell r="E61">
            <v>7200.072000000001</v>
          </cell>
          <cell r="F61">
            <v>0</v>
          </cell>
          <cell r="G61" t="str">
            <v>KP05/6</v>
          </cell>
          <cell r="H61">
            <v>44693</v>
          </cell>
          <cell r="I61" t="str">
            <v>PT Singgasana Witra Suryamas</v>
          </cell>
          <cell r="J61" t="str">
            <v>Gentamicin Salep Kulit 0,1%  (5 g) (6)</v>
          </cell>
          <cell r="K61">
            <v>45992</v>
          </cell>
          <cell r="L61" t="str">
            <v>1919</v>
          </cell>
        </row>
        <row r="62">
          <cell r="A62" t="str">
            <v>IBFRS11</v>
          </cell>
          <cell r="B62">
            <v>200</v>
          </cell>
          <cell r="C62">
            <v>318.16344000000004</v>
          </cell>
          <cell r="D62">
            <v>349.97978400000005</v>
          </cell>
          <cell r="E62">
            <v>419.97574080000004</v>
          </cell>
          <cell r="F62">
            <v>0</v>
          </cell>
          <cell r="G62" t="str">
            <v>KP05/6</v>
          </cell>
          <cell r="H62">
            <v>44693</v>
          </cell>
          <cell r="I62" t="str">
            <v>PT Singgasana Witra Suryamas</v>
          </cell>
          <cell r="J62" t="str">
            <v>Ibuprofen tablet 400 mg (11)</v>
          </cell>
          <cell r="K62">
            <v>46419</v>
          </cell>
          <cell r="L62" t="str">
            <v>004923</v>
          </cell>
        </row>
        <row r="63">
          <cell r="A63" t="str">
            <v>NTRMS32</v>
          </cell>
          <cell r="B63">
            <v>100</v>
          </cell>
          <cell r="C63">
            <v>300</v>
          </cell>
          <cell r="D63">
            <v>330</v>
          </cell>
          <cell r="E63">
            <v>396</v>
          </cell>
          <cell r="F63">
            <v>0</v>
          </cell>
          <cell r="G63" t="str">
            <v>KP05/6</v>
          </cell>
          <cell r="H63">
            <v>44693</v>
          </cell>
          <cell r="I63" t="str">
            <v>PT Singgasana Witra Suryamas</v>
          </cell>
          <cell r="J63" t="str">
            <v>Natrium Diklofenak tablet 50 mg (12)</v>
          </cell>
          <cell r="K63">
            <v>45261</v>
          </cell>
          <cell r="L63" t="str">
            <v>050413</v>
          </cell>
        </row>
        <row r="64">
          <cell r="A64" t="str">
            <v>ASMMS13</v>
          </cell>
          <cell r="B64">
            <v>200</v>
          </cell>
          <cell r="C64">
            <v>275</v>
          </cell>
          <cell r="D64">
            <v>302.5</v>
          </cell>
          <cell r="E64">
            <v>363</v>
          </cell>
          <cell r="F64">
            <v>0</v>
          </cell>
          <cell r="G64" t="str">
            <v>KP05/6</v>
          </cell>
          <cell r="H64">
            <v>44693</v>
          </cell>
          <cell r="I64" t="str">
            <v>PT Singgasana Witra Suryamas</v>
          </cell>
          <cell r="J64" t="str">
            <v>Asam Mefenamat tablet 500 mg (13)</v>
          </cell>
          <cell r="K64">
            <v>45292</v>
          </cell>
          <cell r="L64" t="str">
            <v>HTMECA21160</v>
          </cell>
        </row>
        <row r="65">
          <cell r="A65" t="str">
            <v>MTFR12</v>
          </cell>
          <cell r="B65">
            <v>400</v>
          </cell>
          <cell r="C65">
            <v>172.72499999999999</v>
          </cell>
          <cell r="D65">
            <v>189.9975</v>
          </cell>
          <cell r="E65">
            <v>227.99699999999999</v>
          </cell>
          <cell r="F65">
            <v>0</v>
          </cell>
          <cell r="G65" t="str">
            <v>KP05/6</v>
          </cell>
          <cell r="H65">
            <v>44693</v>
          </cell>
          <cell r="I65" t="str">
            <v>PT Singgasana Witra Suryamas</v>
          </cell>
          <cell r="J65" t="str">
            <v xml:space="preserve">Metformin tablet 500 mg (12) </v>
          </cell>
          <cell r="K65">
            <v>45323</v>
          </cell>
          <cell r="L65" t="str">
            <v>HTMFNB21578</v>
          </cell>
        </row>
        <row r="66">
          <cell r="A66" t="str">
            <v>LPRMD4</v>
          </cell>
          <cell r="B66">
            <v>200</v>
          </cell>
          <cell r="C66">
            <v>199.2</v>
          </cell>
          <cell r="D66">
            <v>219.12</v>
          </cell>
          <cell r="E66">
            <v>262.94400000000002</v>
          </cell>
          <cell r="F66">
            <v>0</v>
          </cell>
          <cell r="G66" t="str">
            <v>KP05/6</v>
          </cell>
          <cell r="H66">
            <v>44693</v>
          </cell>
          <cell r="I66" t="str">
            <v>PT Singgasana Witra Suryamas</v>
          </cell>
          <cell r="J66" t="str">
            <v>Lopamid 2mg Tablet (4)</v>
          </cell>
          <cell r="K66">
            <v>45352</v>
          </cell>
          <cell r="L66" t="str">
            <v>2145003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4">
          <cell r="A74" t="str">
            <v>KODE</v>
          </cell>
          <cell r="B74" t="str">
            <v>JUMLAH OBAT</v>
          </cell>
          <cell r="C74" t="str">
            <v>HARGA NETTO</v>
          </cell>
          <cell r="D74" t="str">
            <v>NETTO+PPN</v>
          </cell>
          <cell r="E74" t="str">
            <v>NETTO+PPN+MARGIN</v>
          </cell>
          <cell r="F74">
            <v>0</v>
          </cell>
          <cell r="G74" t="str">
            <v>No Faktur</v>
          </cell>
          <cell r="H74" t="str">
            <v>Tgl Order</v>
          </cell>
          <cell r="I74" t="str">
            <v>Suplier</v>
          </cell>
          <cell r="J74" t="str">
            <v>Nama Barang</v>
          </cell>
          <cell r="K74" t="str">
            <v>Exp</v>
          </cell>
          <cell r="L74" t="str">
            <v>No. BATCH</v>
          </cell>
        </row>
        <row r="75">
          <cell r="A75" t="str">
            <v>ACCLS26</v>
          </cell>
          <cell r="B75">
            <v>100</v>
          </cell>
          <cell r="C75">
            <v>509.04</v>
          </cell>
          <cell r="D75">
            <v>559.94400000000007</v>
          </cell>
          <cell r="E75">
            <v>671.93280000000004</v>
          </cell>
          <cell r="F75">
            <v>0</v>
          </cell>
          <cell r="G75" t="str">
            <v>KP05/7</v>
          </cell>
          <cell r="H75">
            <v>44693</v>
          </cell>
          <cell r="I75" t="str">
            <v>PT PLANET EXCELENCIA PHARMACY</v>
          </cell>
          <cell r="J75" t="str">
            <v>Acyclovir  tablet 400 mg (6)</v>
          </cell>
          <cell r="K75">
            <v>45352</v>
          </cell>
          <cell r="L75" t="str">
            <v>HTACVE22045</v>
          </cell>
        </row>
        <row r="76">
          <cell r="A76" t="str">
            <v>ALLPS27</v>
          </cell>
          <cell r="B76">
            <v>200</v>
          </cell>
          <cell r="C76">
            <v>369.39</v>
          </cell>
          <cell r="D76">
            <v>406.32900000000001</v>
          </cell>
          <cell r="E76">
            <v>487.59479999999996</v>
          </cell>
          <cell r="F76">
            <v>0</v>
          </cell>
          <cell r="G76" t="str">
            <v>KP05/7</v>
          </cell>
          <cell r="H76">
            <v>44693</v>
          </cell>
          <cell r="I76" t="str">
            <v>PT PLANET EXCELENCIA PHARMACY</v>
          </cell>
          <cell r="J76" t="str">
            <v>Allopurinol tablet 300 mg (7)</v>
          </cell>
          <cell r="K76">
            <v>45292</v>
          </cell>
          <cell r="L76" t="str">
            <v>HTALOD21032</v>
          </cell>
        </row>
        <row r="77">
          <cell r="A77" t="str">
            <v>CEFXM14</v>
          </cell>
          <cell r="B77">
            <v>100</v>
          </cell>
          <cell r="C77">
            <v>720.85</v>
          </cell>
          <cell r="D77">
            <v>792.93500000000006</v>
          </cell>
          <cell r="E77">
            <v>951.52200000000005</v>
          </cell>
          <cell r="F77">
            <v>0</v>
          </cell>
          <cell r="G77" t="str">
            <v>KP05/7</v>
          </cell>
          <cell r="H77">
            <v>44693</v>
          </cell>
          <cell r="I77" t="str">
            <v>PT PLANET EXCELENCIA PHARMACY</v>
          </cell>
          <cell r="J77" t="str">
            <v>Cefixime Kapsul 100 mg (4)</v>
          </cell>
          <cell r="K77">
            <v>45292</v>
          </cell>
          <cell r="L77" t="str">
            <v>KCFMB21266</v>
          </cell>
        </row>
        <row r="78">
          <cell r="A78" t="str">
            <v>CEFXM5</v>
          </cell>
          <cell r="B78">
            <v>200</v>
          </cell>
          <cell r="C78">
            <v>1585.6107999999999</v>
          </cell>
          <cell r="D78">
            <v>1744.1718800000001</v>
          </cell>
          <cell r="E78">
            <v>2093.0062560000001</v>
          </cell>
          <cell r="F78">
            <v>0</v>
          </cell>
          <cell r="G78" t="str">
            <v>KP05/7</v>
          </cell>
          <cell r="H78">
            <v>44693</v>
          </cell>
          <cell r="I78" t="str">
            <v>PT PLANET EXCELENCIA PHARMACY</v>
          </cell>
          <cell r="J78" t="str">
            <v>Cefixime Kapsul 200 mg (5)</v>
          </cell>
          <cell r="K78">
            <v>45139</v>
          </cell>
          <cell r="L78" t="str">
            <v>52J0961</v>
          </cell>
        </row>
        <row r="79">
          <cell r="A79" t="str">
            <v>DMPRS8</v>
          </cell>
          <cell r="B79">
            <v>100</v>
          </cell>
          <cell r="C79">
            <v>127.995</v>
          </cell>
          <cell r="D79">
            <v>140.79450000000003</v>
          </cell>
          <cell r="E79">
            <v>168.95340000000002</v>
          </cell>
          <cell r="F79">
            <v>0</v>
          </cell>
          <cell r="G79" t="str">
            <v>KP05/7</v>
          </cell>
          <cell r="H79">
            <v>44693</v>
          </cell>
          <cell r="I79" t="str">
            <v>PT PLANET EXCELENCIA PHARMACY</v>
          </cell>
          <cell r="J79" t="str">
            <v>Domperidon tablet 10 mg (8)</v>
          </cell>
          <cell r="K79">
            <v>45566</v>
          </cell>
          <cell r="L79" t="str">
            <v>M21133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7">
          <cell r="A87" t="str">
            <v>KODE</v>
          </cell>
          <cell r="B87" t="str">
            <v>JUMLAH OBAT</v>
          </cell>
          <cell r="C87" t="str">
            <v>HARGA NETTO</v>
          </cell>
          <cell r="D87" t="str">
            <v>NETTO+PPN</v>
          </cell>
          <cell r="E87" t="str">
            <v>NETTO+PPN+MARGIN</v>
          </cell>
          <cell r="F87">
            <v>0</v>
          </cell>
          <cell r="G87" t="str">
            <v>No Faktur</v>
          </cell>
          <cell r="H87" t="str">
            <v>Tgl Order</v>
          </cell>
          <cell r="I87" t="str">
            <v>Suplier</v>
          </cell>
          <cell r="J87" t="str">
            <v>Nama Barang</v>
          </cell>
          <cell r="K87" t="str">
            <v>Exp</v>
          </cell>
          <cell r="L87" t="str">
            <v>No. BATCH</v>
          </cell>
        </row>
        <row r="88">
          <cell r="A88" t="str">
            <v>SMVS24</v>
          </cell>
          <cell r="B88">
            <v>100</v>
          </cell>
          <cell r="C88">
            <v>764.5454545454545</v>
          </cell>
          <cell r="D88">
            <v>841</v>
          </cell>
          <cell r="E88">
            <v>1009.1999999999999</v>
          </cell>
          <cell r="F88">
            <v>0</v>
          </cell>
          <cell r="G88" t="str">
            <v>KP05/8</v>
          </cell>
          <cell r="H88">
            <v>44694</v>
          </cell>
          <cell r="I88" t="str">
            <v>APOTEK BUMI MEDIKA GANESA</v>
          </cell>
          <cell r="J88" t="str">
            <v>Simvastatin tablet 20 mg (4)</v>
          </cell>
          <cell r="K88">
            <v>45352</v>
          </cell>
          <cell r="L88" t="str">
            <v>HTSVNE22114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6">
          <cell r="A96" t="str">
            <v>KODE</v>
          </cell>
          <cell r="B96" t="str">
            <v>JUMLAH OBAT</v>
          </cell>
          <cell r="C96" t="str">
            <v>HARGA NETTO</v>
          </cell>
          <cell r="D96" t="str">
            <v>NETTO+PPN</v>
          </cell>
          <cell r="E96" t="str">
            <v>NETTO+PPN+MARGIN</v>
          </cell>
          <cell r="F96">
            <v>0</v>
          </cell>
          <cell r="G96" t="str">
            <v>No Faktur</v>
          </cell>
          <cell r="H96" t="str">
            <v>Tgl Order</v>
          </cell>
          <cell r="I96" t="str">
            <v>Suplier</v>
          </cell>
          <cell r="J96" t="str">
            <v>Nama Barang</v>
          </cell>
          <cell r="K96" t="str">
            <v>Exp</v>
          </cell>
          <cell r="L96" t="str">
            <v>No. BATCH</v>
          </cell>
        </row>
        <row r="97">
          <cell r="A97" t="str">
            <v>CNLTR4</v>
          </cell>
          <cell r="B97">
            <v>12</v>
          </cell>
          <cell r="C97">
            <v>17325</v>
          </cell>
          <cell r="D97">
            <v>19057.5</v>
          </cell>
          <cell r="E97">
            <v>22869</v>
          </cell>
          <cell r="F97">
            <v>0</v>
          </cell>
          <cell r="G97" t="str">
            <v>KP05/9</v>
          </cell>
          <cell r="H97">
            <v>44698</v>
          </cell>
          <cell r="I97" t="str">
            <v>PT Coronet Crown</v>
          </cell>
          <cell r="J97" t="str">
            <v>Cendo Lyteers MND (4)</v>
          </cell>
          <cell r="K97">
            <v>45689</v>
          </cell>
          <cell r="L97" t="str">
            <v>2L60207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5">
          <cell r="A105" t="str">
            <v>KODE</v>
          </cell>
          <cell r="B105" t="str">
            <v>JUMLAH OBAT</v>
          </cell>
          <cell r="C105" t="str">
            <v>HARGA NETTO</v>
          </cell>
          <cell r="D105" t="str">
            <v>NETTO+PPN</v>
          </cell>
          <cell r="E105" t="str">
            <v>NETTO+PPN+MARGIN</v>
          </cell>
          <cell r="F105">
            <v>0</v>
          </cell>
          <cell r="G105" t="str">
            <v>No Faktur</v>
          </cell>
          <cell r="H105" t="str">
            <v>Tgl Order</v>
          </cell>
          <cell r="I105" t="str">
            <v>Suplier</v>
          </cell>
          <cell r="J105" t="str">
            <v>Nama Barang</v>
          </cell>
          <cell r="K105" t="str">
            <v>Exp</v>
          </cell>
          <cell r="L105" t="str">
            <v>No. BATCH</v>
          </cell>
        </row>
        <row r="106">
          <cell r="A106" t="str">
            <v>ALLPS17</v>
          </cell>
          <cell r="B106">
            <v>100</v>
          </cell>
          <cell r="C106">
            <v>156.36363636363635</v>
          </cell>
          <cell r="D106">
            <v>172</v>
          </cell>
          <cell r="E106">
            <v>206.4</v>
          </cell>
          <cell r="F106">
            <v>0</v>
          </cell>
          <cell r="G106" t="str">
            <v>KP05/10</v>
          </cell>
          <cell r="H106">
            <v>44699</v>
          </cell>
          <cell r="I106" t="str">
            <v>PT KUDAMAS JAYA MAKMUR SENTOSA</v>
          </cell>
          <cell r="J106" t="str">
            <v>Allopurinol tablet 100mg (17)</v>
          </cell>
          <cell r="K106">
            <v>45323</v>
          </cell>
          <cell r="L106" t="str">
            <v>HTALOC21039</v>
          </cell>
        </row>
        <row r="107">
          <cell r="A107" t="str">
            <v>AMLD16</v>
          </cell>
          <cell r="B107">
            <v>300</v>
          </cell>
          <cell r="C107">
            <v>196.81818181818181</v>
          </cell>
          <cell r="D107">
            <v>216.5</v>
          </cell>
          <cell r="E107">
            <v>259.8</v>
          </cell>
          <cell r="F107">
            <v>0</v>
          </cell>
          <cell r="G107" t="str">
            <v>KP05/10</v>
          </cell>
          <cell r="H107">
            <v>44699</v>
          </cell>
          <cell r="I107" t="str">
            <v>PT KUDAMAS JAYA MAKMUR SENTOSA</v>
          </cell>
          <cell r="J107" t="str">
            <v>Amlodipine tablet  5 mg (16)</v>
          </cell>
          <cell r="K107">
            <v>45352</v>
          </cell>
          <cell r="L107" t="str">
            <v>HTALNE22512</v>
          </cell>
        </row>
        <row r="108">
          <cell r="A108" t="str">
            <v>MTFR13</v>
          </cell>
          <cell r="B108">
            <v>600</v>
          </cell>
          <cell r="C108">
            <v>159.09090909090907</v>
          </cell>
          <cell r="D108">
            <v>175</v>
          </cell>
          <cell r="E108">
            <v>210</v>
          </cell>
          <cell r="F108">
            <v>0</v>
          </cell>
          <cell r="G108" t="str">
            <v>KP05/10</v>
          </cell>
          <cell r="H108">
            <v>44699</v>
          </cell>
          <cell r="I108" t="str">
            <v>PT KUDAMAS JAYA MAKMUR SENTOSA</v>
          </cell>
          <cell r="J108" t="str">
            <v xml:space="preserve">Metformin tablet 500 mg (13) </v>
          </cell>
          <cell r="K108">
            <v>45383</v>
          </cell>
          <cell r="L108" t="str">
            <v>HTMFNB22847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F116">
            <v>0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HNSPM4</v>
          </cell>
          <cell r="B117">
            <v>20</v>
          </cell>
          <cell r="C117">
            <v>2637.409090909091</v>
          </cell>
          <cell r="D117">
            <v>2901.15</v>
          </cell>
          <cell r="E117">
            <v>3481.38</v>
          </cell>
          <cell r="F117">
            <v>0</v>
          </cell>
          <cell r="G117" t="str">
            <v>KP05/11</v>
          </cell>
          <cell r="H117">
            <v>44699</v>
          </cell>
          <cell r="I117" t="str">
            <v>PT KUDAMAS JAYA MAKMUR SENTOSA</v>
          </cell>
          <cell r="J117" t="str">
            <v>Hansaplast Rol 1 m (4)</v>
          </cell>
          <cell r="K117">
            <v>45597</v>
          </cell>
          <cell r="L117" t="str">
            <v>20124966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5">
          <cell r="A125" t="str">
            <v>KODE</v>
          </cell>
          <cell r="B125" t="str">
            <v>JUMLAH OBAT</v>
          </cell>
          <cell r="C125" t="str">
            <v>HARGA NETTO</v>
          </cell>
          <cell r="D125" t="str">
            <v>NETTO+PPN</v>
          </cell>
          <cell r="E125" t="str">
            <v>NETTO+PPN+MARGIN</v>
          </cell>
          <cell r="F125">
            <v>0</v>
          </cell>
          <cell r="G125" t="str">
            <v>No Faktur</v>
          </cell>
          <cell r="H125" t="str">
            <v>Tgl Order</v>
          </cell>
          <cell r="I125" t="str">
            <v>Suplier</v>
          </cell>
          <cell r="J125" t="str">
            <v>Nama Barang</v>
          </cell>
          <cell r="K125" t="str">
            <v>Exp</v>
          </cell>
          <cell r="L125" t="str">
            <v>No. BATCH</v>
          </cell>
        </row>
        <row r="126">
          <cell r="A126" t="str">
            <v>CFDRS17</v>
          </cell>
          <cell r="B126">
            <v>200</v>
          </cell>
          <cell r="C126">
            <v>600</v>
          </cell>
          <cell r="D126">
            <v>660</v>
          </cell>
          <cell r="E126">
            <v>792</v>
          </cell>
          <cell r="F126">
            <v>0</v>
          </cell>
          <cell r="G126" t="str">
            <v>KP05/12</v>
          </cell>
          <cell r="H126">
            <v>44699</v>
          </cell>
          <cell r="I126" t="str">
            <v>PT KUDAMAS JAYA MAKMUR SENTOSA</v>
          </cell>
          <cell r="J126" t="str">
            <v>Cefadroxil kapsul 500 mg (7)</v>
          </cell>
          <cell r="K126">
            <v>46023</v>
          </cell>
          <cell r="L126" t="str">
            <v>PA03T002</v>
          </cell>
        </row>
        <row r="127">
          <cell r="A127" t="str">
            <v>SMVS25</v>
          </cell>
          <cell r="B127">
            <v>90</v>
          </cell>
          <cell r="C127">
            <v>397.51515151515144</v>
          </cell>
          <cell r="D127">
            <v>437.26666666666665</v>
          </cell>
          <cell r="E127">
            <v>524.71999999999991</v>
          </cell>
          <cell r="F127">
            <v>0</v>
          </cell>
          <cell r="G127" t="str">
            <v>KP05/12</v>
          </cell>
          <cell r="H127">
            <v>44699</v>
          </cell>
          <cell r="I127" t="str">
            <v>PT KUDAMAS JAYA MAKMUR SENTOSA</v>
          </cell>
          <cell r="J127" t="str">
            <v>Simvastatin tablet 20 mg (5)</v>
          </cell>
          <cell r="K127">
            <v>45627</v>
          </cell>
          <cell r="L127" t="str">
            <v>RL084G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5">
          <cell r="A135" t="str">
            <v>KODE</v>
          </cell>
          <cell r="B135" t="str">
            <v>JUMLAH OBAT</v>
          </cell>
          <cell r="C135" t="str">
            <v>HARGA NETTO</v>
          </cell>
          <cell r="D135" t="str">
            <v>NETTO+PPN</v>
          </cell>
          <cell r="E135" t="str">
            <v>NETTO+PPN+MARGIN</v>
          </cell>
          <cell r="F135">
            <v>0</v>
          </cell>
          <cell r="G135" t="str">
            <v>No Faktur</v>
          </cell>
          <cell r="H135" t="str">
            <v>Tgl Order</v>
          </cell>
          <cell r="I135" t="str">
            <v>Suplier</v>
          </cell>
          <cell r="J135" t="str">
            <v>Nama Barang</v>
          </cell>
          <cell r="K135" t="str">
            <v>Exp</v>
          </cell>
          <cell r="L135" t="str">
            <v>No. BATCH</v>
          </cell>
        </row>
        <row r="136">
          <cell r="A136" t="str">
            <v>SLDR2</v>
          </cell>
          <cell r="B136">
            <v>100</v>
          </cell>
          <cell r="C136">
            <v>757.57272727272721</v>
          </cell>
          <cell r="D136">
            <v>833.33</v>
          </cell>
          <cell r="E136">
            <v>999.99599999999998</v>
          </cell>
          <cell r="F136">
            <v>0</v>
          </cell>
          <cell r="G136" t="str">
            <v>KP05/13</v>
          </cell>
          <cell r="H136">
            <v>44699</v>
          </cell>
          <cell r="I136" t="str">
            <v>APOTEK BUMI MEDIKA GANESA</v>
          </cell>
          <cell r="J136" t="str">
            <v>Selediar Tablet (2)</v>
          </cell>
          <cell r="K136">
            <v>44896</v>
          </cell>
          <cell r="L136" t="str">
            <v>94665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4">
          <cell r="A144" t="str">
            <v>KODE</v>
          </cell>
          <cell r="B144" t="str">
            <v>JUMLAH OBAT</v>
          </cell>
          <cell r="C144" t="str">
            <v>HARGA NETTO</v>
          </cell>
          <cell r="D144" t="str">
            <v>NETTO+PPN</v>
          </cell>
          <cell r="E144" t="str">
            <v>NETTO+PPN+MARGIN</v>
          </cell>
          <cell r="F144">
            <v>0</v>
          </cell>
          <cell r="G144" t="str">
            <v>No Faktur</v>
          </cell>
          <cell r="H144" t="str">
            <v>Tgl Order</v>
          </cell>
          <cell r="I144" t="str">
            <v>Suplier</v>
          </cell>
          <cell r="J144" t="str">
            <v>Nama Barang</v>
          </cell>
          <cell r="K144" t="str">
            <v>Exp</v>
          </cell>
          <cell r="L144" t="str">
            <v>No. BATCH</v>
          </cell>
        </row>
        <row r="145">
          <cell r="A145" t="str">
            <v>ASMMS14</v>
          </cell>
          <cell r="B145">
            <v>100</v>
          </cell>
          <cell r="C145">
            <v>275.45454545454544</v>
          </cell>
          <cell r="D145">
            <v>303</v>
          </cell>
          <cell r="E145">
            <v>363.59999999999997</v>
          </cell>
          <cell r="F145">
            <v>0</v>
          </cell>
          <cell r="G145" t="str">
            <v>KP05/14</v>
          </cell>
          <cell r="H145">
            <v>44699</v>
          </cell>
          <cell r="I145" t="str">
            <v>APOTEK BUMI MEDIKA GANESA</v>
          </cell>
          <cell r="J145" t="str">
            <v>Asam Mefenamat tablet 500 mg (14)</v>
          </cell>
          <cell r="K145">
            <v>45261</v>
          </cell>
          <cell r="L145" t="str">
            <v xml:space="preserve"> HTMECA16055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3">
          <cell r="A153" t="str">
            <v>KODE</v>
          </cell>
          <cell r="B153" t="str">
            <v>JUMLAH OBAT</v>
          </cell>
          <cell r="C153" t="str">
            <v>HARGA NETTO</v>
          </cell>
          <cell r="D153" t="str">
            <v>NETTO+PPN</v>
          </cell>
          <cell r="E153" t="str">
            <v>NETTO+PPN+MARGIN</v>
          </cell>
          <cell r="F153">
            <v>0</v>
          </cell>
          <cell r="G153" t="str">
            <v>No Faktur</v>
          </cell>
          <cell r="H153" t="str">
            <v>Tgl Order</v>
          </cell>
          <cell r="I153" t="str">
            <v>Suplier</v>
          </cell>
          <cell r="J153" t="str">
            <v>Nama Barang</v>
          </cell>
          <cell r="K153" t="str">
            <v>Exp</v>
          </cell>
          <cell r="L153" t="str">
            <v>No. BATCH</v>
          </cell>
        </row>
        <row r="154">
          <cell r="A154" t="str">
            <v>INTLK4</v>
          </cell>
          <cell r="B154">
            <v>100</v>
          </cell>
          <cell r="C154">
            <v>439.99999999999994</v>
          </cell>
          <cell r="D154">
            <v>484</v>
          </cell>
          <cell r="E154">
            <v>580.79999999999995</v>
          </cell>
          <cell r="F154">
            <v>0</v>
          </cell>
          <cell r="G154" t="str">
            <v>KP05/15</v>
          </cell>
          <cell r="H154">
            <v>44699</v>
          </cell>
          <cell r="I154" t="str">
            <v>APOTEK BUMI MEDIKA GANESA</v>
          </cell>
          <cell r="J154" t="str">
            <v>Intunal Tablet (4)</v>
          </cell>
          <cell r="K154" t="str">
            <v>01/01/2023</v>
          </cell>
          <cell r="L154" t="str">
            <v>A9G435</v>
          </cell>
        </row>
        <row r="155">
          <cell r="A155" t="str">
            <v>MLXM7</v>
          </cell>
          <cell r="B155">
            <v>50</v>
          </cell>
          <cell r="C155">
            <v>308.18181818181813</v>
          </cell>
          <cell r="D155">
            <v>339</v>
          </cell>
          <cell r="E155">
            <v>406.8</v>
          </cell>
          <cell r="F155">
            <v>0</v>
          </cell>
          <cell r="G155" t="str">
            <v>KP05/15</v>
          </cell>
          <cell r="H155">
            <v>44699</v>
          </cell>
          <cell r="I155" t="str">
            <v>APOTEK BUMI MEDIKA GANESA</v>
          </cell>
          <cell r="J155" t="str">
            <v>Meloxicam 7,5 mg Tablet (7)</v>
          </cell>
          <cell r="K155">
            <v>45261</v>
          </cell>
          <cell r="L155" t="str">
            <v xml:space="preserve"> HTMECA16055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3">
          <cell r="A163" t="str">
            <v>KODE</v>
          </cell>
          <cell r="B163" t="str">
            <v>JUMLAH OBAT</v>
          </cell>
          <cell r="C163" t="str">
            <v>HARGA NETTO</v>
          </cell>
          <cell r="D163" t="str">
            <v>NETTO+PPN</v>
          </cell>
          <cell r="E163" t="str">
            <v>NETTO+PPN+MARGIN</v>
          </cell>
          <cell r="F163">
            <v>0</v>
          </cell>
          <cell r="G163" t="str">
            <v>No Faktur</v>
          </cell>
          <cell r="H163" t="str">
            <v>Tgl Order</v>
          </cell>
          <cell r="I163" t="str">
            <v>Suplier</v>
          </cell>
          <cell r="J163" t="str">
            <v>Nama Barang</v>
          </cell>
          <cell r="K163" t="str">
            <v>Exp</v>
          </cell>
          <cell r="L163" t="str">
            <v>No. BATCH</v>
          </cell>
        </row>
        <row r="164">
          <cell r="A164" t="str">
            <v>CEFXM15</v>
          </cell>
          <cell r="B164">
            <v>50</v>
          </cell>
          <cell r="C164">
            <v>700</v>
          </cell>
          <cell r="D164">
            <v>770</v>
          </cell>
          <cell r="E164">
            <v>924</v>
          </cell>
          <cell r="F164">
            <v>0</v>
          </cell>
          <cell r="G164" t="str">
            <v>KP05/16</v>
          </cell>
          <cell r="H164">
            <v>44712</v>
          </cell>
          <cell r="I164" t="str">
            <v>APOTEK BUMI MEDIKA GANESA</v>
          </cell>
          <cell r="J164" t="str">
            <v>Cefixime Kapsul 100 mg (5)</v>
          </cell>
          <cell r="K164" t="str">
            <v>01/12/2023</v>
          </cell>
          <cell r="L164" t="str">
            <v xml:space="preserve"> KCFMB11251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2">
          <cell r="A172" t="str">
            <v>II. PREKURSOR, PSIKOTROPIKA DAN NARKOTIKA</v>
          </cell>
        </row>
        <row r="174">
          <cell r="A174" t="str">
            <v>KODE</v>
          </cell>
          <cell r="B174" t="str">
            <v>JUMLAH OBAT</v>
          </cell>
          <cell r="C174" t="str">
            <v>HARGA NETTO</v>
          </cell>
          <cell r="D174" t="str">
            <v>NETTO+PPN</v>
          </cell>
          <cell r="E174" t="str">
            <v>NETTO+PPN+MARGIN</v>
          </cell>
          <cell r="F174">
            <v>0</v>
          </cell>
          <cell r="G174" t="str">
            <v>No Faktur</v>
          </cell>
          <cell r="H174" t="str">
            <v>Tgl Order</v>
          </cell>
          <cell r="I174" t="str">
            <v>Suplier</v>
          </cell>
          <cell r="J174" t="str">
            <v>Nama Barang</v>
          </cell>
          <cell r="K174" t="str">
            <v>Exp</v>
          </cell>
          <cell r="L174" t="str">
            <v>No. BATCH</v>
          </cell>
        </row>
        <row r="175">
          <cell r="A175" t="str">
            <v>ANSK5</v>
          </cell>
          <cell r="B175">
            <v>200</v>
          </cell>
          <cell r="C175">
            <v>1550</v>
          </cell>
          <cell r="D175">
            <v>1705.0000000000002</v>
          </cell>
          <cell r="E175">
            <v>2046.0000000000002</v>
          </cell>
          <cell r="F175">
            <v>0</v>
          </cell>
          <cell r="G175" t="str">
            <v>KP05/1</v>
          </cell>
          <cell r="H175">
            <v>44693</v>
          </cell>
          <cell r="I175" t="str">
            <v>PT BINA SAN PRIMA</v>
          </cell>
          <cell r="J175" t="str">
            <v>Analsik tablet (5)</v>
          </cell>
          <cell r="K175">
            <v>45292</v>
          </cell>
          <cell r="L175" t="str">
            <v>CA2160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3">
          <cell r="A183" t="str">
            <v>KODE</v>
          </cell>
          <cell r="B183" t="str">
            <v>JUMLAH OBAT</v>
          </cell>
          <cell r="C183" t="str">
            <v>HARGA NETTO</v>
          </cell>
          <cell r="D183" t="str">
            <v>NETTO+PPN</v>
          </cell>
          <cell r="E183" t="str">
            <v>NETTO+PPN+MARGIN</v>
          </cell>
          <cell r="F183">
            <v>0</v>
          </cell>
          <cell r="G183" t="str">
            <v>No Faktur</v>
          </cell>
          <cell r="H183" t="str">
            <v>Tgl Order</v>
          </cell>
          <cell r="I183" t="str">
            <v>Suplier</v>
          </cell>
          <cell r="J183" t="str">
            <v>Nama Barang</v>
          </cell>
          <cell r="K183" t="str">
            <v>Exp</v>
          </cell>
          <cell r="L183" t="str">
            <v>No. BATCH</v>
          </cell>
        </row>
        <row r="184">
          <cell r="A184" t="str">
            <v>CROFD11</v>
          </cell>
          <cell r="B184">
            <v>200</v>
          </cell>
          <cell r="C184">
            <v>1360</v>
          </cell>
          <cell r="D184">
            <v>1496.0000000000002</v>
          </cell>
          <cell r="E184">
            <v>1795.2000000000003</v>
          </cell>
          <cell r="F184">
            <v>0</v>
          </cell>
          <cell r="G184" t="str">
            <v>KP05/4</v>
          </cell>
          <cell r="H184">
            <v>44693</v>
          </cell>
          <cell r="I184" t="str">
            <v>PT Coronet Crown</v>
          </cell>
          <cell r="J184" t="str">
            <v>Crofed Tablet (11)</v>
          </cell>
          <cell r="K184">
            <v>45748</v>
          </cell>
          <cell r="L184" t="str">
            <v>22DA047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2">
          <cell r="C192" t="str">
            <v>Pelapor,</v>
          </cell>
        </row>
        <row r="196">
          <cell r="C196" t="str">
            <v>Windy Dewi S, S.Farm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OBAT DAN BMHP ALL APRIL"/>
      <sheetName val="LP OBAT ED "/>
      <sheetName val="LP NARKOTIKA"/>
      <sheetName val="LP PSIKOTROPIK"/>
      <sheetName val="LP PREKURSOR"/>
      <sheetName val="LP BMHP "/>
      <sheetName val="LP OBAT "/>
      <sheetName val="10 BESAR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 xml:space="preserve">Mutasi </v>
          </cell>
          <cell r="BB7" t="str">
            <v>SO APRIL 2022</v>
          </cell>
          <cell r="BC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>
            <v>31</v>
          </cell>
          <cell r="BA8">
            <v>31</v>
          </cell>
          <cell r="BB8">
            <v>31</v>
          </cell>
          <cell r="BC8">
            <v>31</v>
          </cell>
        </row>
        <row r="9">
          <cell r="B9">
            <v>31</v>
          </cell>
          <cell r="C9">
            <v>31</v>
          </cell>
          <cell r="D9">
            <v>31</v>
          </cell>
          <cell r="E9">
            <v>31</v>
          </cell>
          <cell r="F9">
            <v>31</v>
          </cell>
          <cell r="G9">
            <v>31</v>
          </cell>
          <cell r="H9">
            <v>31</v>
          </cell>
          <cell r="I9">
            <v>31</v>
          </cell>
          <cell r="J9">
            <v>31</v>
          </cell>
          <cell r="K9">
            <v>31</v>
          </cell>
          <cell r="L9">
            <v>31</v>
          </cell>
          <cell r="M9">
            <v>31</v>
          </cell>
          <cell r="N9">
            <v>31</v>
          </cell>
          <cell r="O9">
            <v>31</v>
          </cell>
          <cell r="P9">
            <v>31</v>
          </cell>
          <cell r="Q9">
            <v>31</v>
          </cell>
          <cell r="R9">
            <v>31</v>
          </cell>
          <cell r="S9">
            <v>31</v>
          </cell>
          <cell r="T9">
            <v>31</v>
          </cell>
          <cell r="U9">
            <v>349</v>
          </cell>
          <cell r="V9">
            <v>0</v>
          </cell>
          <cell r="W9">
            <v>0</v>
          </cell>
          <cell r="X9">
            <v>562</v>
          </cell>
          <cell r="Y9">
            <v>451</v>
          </cell>
          <cell r="Z9">
            <v>459</v>
          </cell>
          <cell r="AA9">
            <v>598</v>
          </cell>
          <cell r="AB9">
            <v>360</v>
          </cell>
          <cell r="AC9">
            <v>360</v>
          </cell>
          <cell r="AD9">
            <v>360</v>
          </cell>
          <cell r="AE9">
            <v>642</v>
          </cell>
          <cell r="AF9">
            <v>616</v>
          </cell>
          <cell r="AG9">
            <v>696</v>
          </cell>
          <cell r="AH9">
            <v>1131</v>
          </cell>
          <cell r="AI9">
            <v>1131</v>
          </cell>
          <cell r="AJ9">
            <v>1131</v>
          </cell>
          <cell r="AK9">
            <v>1131</v>
          </cell>
          <cell r="AL9">
            <v>478</v>
          </cell>
          <cell r="AM9">
            <v>513</v>
          </cell>
          <cell r="AN9">
            <v>323</v>
          </cell>
          <cell r="AO9">
            <v>385</v>
          </cell>
          <cell r="AP9">
            <v>117</v>
          </cell>
          <cell r="AQ9">
            <v>0</v>
          </cell>
          <cell r="AR9">
            <v>0</v>
          </cell>
          <cell r="AS9">
            <v>413</v>
          </cell>
          <cell r="AT9">
            <v>228</v>
          </cell>
          <cell r="AU9">
            <v>487</v>
          </cell>
          <cell r="AV9">
            <v>243</v>
          </cell>
          <cell r="AW9">
            <v>243</v>
          </cell>
          <cell r="AX9">
            <v>243</v>
          </cell>
          <cell r="AY9">
            <v>243</v>
          </cell>
          <cell r="AZ9">
            <v>243</v>
          </cell>
          <cell r="BA9">
            <v>243</v>
          </cell>
          <cell r="BB9">
            <v>243</v>
          </cell>
          <cell r="BC9">
            <v>243</v>
          </cell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>
            <v>100</v>
          </cell>
          <cell r="G10">
            <v>100</v>
          </cell>
          <cell r="H10">
            <v>100</v>
          </cell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390</v>
          </cell>
          <cell r="O10">
            <v>390</v>
          </cell>
          <cell r="P10">
            <v>390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  <cell r="AA10">
            <v>12</v>
          </cell>
          <cell r="AB10">
            <v>12</v>
          </cell>
          <cell r="AC10">
            <v>12</v>
          </cell>
          <cell r="AD10">
            <v>12</v>
          </cell>
          <cell r="AE10">
            <v>12</v>
          </cell>
          <cell r="AF10">
            <v>12</v>
          </cell>
          <cell r="AG10">
            <v>12</v>
          </cell>
          <cell r="AH10">
            <v>12</v>
          </cell>
          <cell r="AI10">
            <v>12</v>
          </cell>
          <cell r="AJ10">
            <v>12</v>
          </cell>
          <cell r="AK10">
            <v>12</v>
          </cell>
          <cell r="AL10">
            <v>12</v>
          </cell>
          <cell r="AM10">
            <v>12</v>
          </cell>
          <cell r="AN10">
            <v>25</v>
          </cell>
          <cell r="AO10">
            <v>25</v>
          </cell>
          <cell r="AP10">
            <v>25</v>
          </cell>
          <cell r="AQ10">
            <v>25</v>
          </cell>
          <cell r="AR10">
            <v>25</v>
          </cell>
          <cell r="AS10">
            <v>25</v>
          </cell>
          <cell r="AT10">
            <v>25</v>
          </cell>
          <cell r="AU10">
            <v>25</v>
          </cell>
          <cell r="AV10">
            <v>25</v>
          </cell>
          <cell r="AW10">
            <v>25</v>
          </cell>
          <cell r="AX10">
            <v>25</v>
          </cell>
          <cell r="AY10">
            <v>25</v>
          </cell>
          <cell r="AZ10">
            <v>47</v>
          </cell>
          <cell r="BA10">
            <v>47</v>
          </cell>
          <cell r="BB10">
            <v>343</v>
          </cell>
          <cell r="BC10">
            <v>343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>
            <v>100</v>
          </cell>
          <cell r="G11">
            <v>100</v>
          </cell>
          <cell r="H11">
            <v>100</v>
          </cell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130</v>
          </cell>
          <cell r="O11">
            <v>130</v>
          </cell>
          <cell r="P11">
            <v>130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>
            <v>45139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70</v>
          </cell>
          <cell r="AC11">
            <v>70</v>
          </cell>
          <cell r="AD11">
            <v>70</v>
          </cell>
          <cell r="AE11">
            <v>70</v>
          </cell>
          <cell r="AF11">
            <v>70</v>
          </cell>
          <cell r="AG11">
            <v>70</v>
          </cell>
          <cell r="AH11">
            <v>70</v>
          </cell>
          <cell r="AI11">
            <v>70</v>
          </cell>
          <cell r="AJ11">
            <v>70</v>
          </cell>
          <cell r="AK11">
            <v>70</v>
          </cell>
          <cell r="AL11">
            <v>70</v>
          </cell>
          <cell r="AM11">
            <v>70</v>
          </cell>
          <cell r="AN11">
            <v>70</v>
          </cell>
          <cell r="AO11">
            <v>70</v>
          </cell>
          <cell r="AP11">
            <v>70</v>
          </cell>
          <cell r="AQ11">
            <v>70</v>
          </cell>
          <cell r="AR11">
            <v>70</v>
          </cell>
          <cell r="AS11">
            <v>70</v>
          </cell>
          <cell r="AT11">
            <v>70</v>
          </cell>
          <cell r="AU11">
            <v>70</v>
          </cell>
          <cell r="AV11">
            <v>70</v>
          </cell>
          <cell r="AW11">
            <v>70</v>
          </cell>
          <cell r="AX11">
            <v>70</v>
          </cell>
          <cell r="AY11">
            <v>70</v>
          </cell>
          <cell r="AZ11">
            <v>70</v>
          </cell>
          <cell r="BA11">
            <v>70</v>
          </cell>
          <cell r="BB11">
            <v>60</v>
          </cell>
          <cell r="BC11">
            <v>60</v>
          </cell>
        </row>
        <row r="12">
          <cell r="B12" t="str">
            <v>ACCLX3</v>
          </cell>
          <cell r="C12" t="str">
            <v>Acyclovir cream 5% 5 g</v>
          </cell>
          <cell r="D12">
            <v>1</v>
          </cell>
          <cell r="E12" t="str">
            <v>tube</v>
          </cell>
          <cell r="F12">
            <v>1</v>
          </cell>
          <cell r="G12">
            <v>1</v>
          </cell>
          <cell r="H12">
            <v>1</v>
          </cell>
          <cell r="I12">
            <v>4363.5515000000005</v>
          </cell>
          <cell r="J12">
            <v>4799.9066500000008</v>
          </cell>
          <cell r="K12">
            <v>5759.8879800000004</v>
          </cell>
          <cell r="L12">
            <v>4800</v>
          </cell>
          <cell r="M12">
            <v>5800</v>
          </cell>
          <cell r="N12">
            <v>10</v>
          </cell>
          <cell r="O12">
            <v>10</v>
          </cell>
          <cell r="P12">
            <v>10</v>
          </cell>
          <cell r="Q12" t="str">
            <v>1419</v>
          </cell>
          <cell r="R12">
            <v>45627</v>
          </cell>
          <cell r="S12" t="str">
            <v>KP03/6</v>
          </cell>
          <cell r="T12" t="str">
            <v>PT SINGGASANA WITRA SURYAMAS</v>
          </cell>
          <cell r="U12">
            <v>45627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10</v>
          </cell>
          <cell r="BC12">
            <v>10</v>
          </cell>
        </row>
        <row r="13">
          <cell r="B13" t="str">
            <v>ALLPS13</v>
          </cell>
          <cell r="C13" t="str">
            <v>Allopurinol tablet 100mg (13)</v>
          </cell>
          <cell r="D13">
            <v>100</v>
          </cell>
          <cell r="E13" t="str">
            <v>tablet</v>
          </cell>
          <cell r="F13">
            <v>100</v>
          </cell>
          <cell r="G13">
            <v>100</v>
          </cell>
          <cell r="H13">
            <v>100</v>
          </cell>
          <cell r="I13">
            <v>163.63999999999999</v>
          </cell>
          <cell r="J13">
            <v>180.00399999999999</v>
          </cell>
          <cell r="K13">
            <v>216.00479999999999</v>
          </cell>
          <cell r="L13">
            <v>200</v>
          </cell>
          <cell r="M13">
            <v>300</v>
          </cell>
          <cell r="N13">
            <v>106</v>
          </cell>
          <cell r="O13">
            <v>106</v>
          </cell>
          <cell r="P13">
            <v>106</v>
          </cell>
          <cell r="Q13" t="str">
            <v>HTALOC16013</v>
          </cell>
          <cell r="R13">
            <v>45261</v>
          </cell>
          <cell r="S13" t="str">
            <v>KP01/01</v>
          </cell>
          <cell r="T13" t="str">
            <v>PT ENSEVAL PUTERA MEGATRADING</v>
          </cell>
          <cell r="U13">
            <v>45261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10</v>
          </cell>
          <cell r="AG13">
            <v>10</v>
          </cell>
          <cell r="AH13">
            <v>30</v>
          </cell>
          <cell r="AI13">
            <v>30</v>
          </cell>
          <cell r="AJ13">
            <v>30</v>
          </cell>
          <cell r="AK13">
            <v>30</v>
          </cell>
          <cell r="AL13">
            <v>30</v>
          </cell>
          <cell r="AM13">
            <v>30</v>
          </cell>
          <cell r="AN13">
            <v>30</v>
          </cell>
          <cell r="AO13">
            <v>30</v>
          </cell>
          <cell r="AP13">
            <v>30</v>
          </cell>
          <cell r="AQ13">
            <v>30</v>
          </cell>
          <cell r="AR13">
            <v>30</v>
          </cell>
          <cell r="AS13">
            <v>20</v>
          </cell>
          <cell r="AT13">
            <v>30</v>
          </cell>
          <cell r="AU13">
            <v>30</v>
          </cell>
          <cell r="AV13">
            <v>10</v>
          </cell>
          <cell r="AW13">
            <v>10</v>
          </cell>
          <cell r="AX13">
            <v>10</v>
          </cell>
          <cell r="AY13">
            <v>10</v>
          </cell>
          <cell r="AZ13">
            <v>100</v>
          </cell>
          <cell r="BA13">
            <v>100</v>
          </cell>
          <cell r="BB13">
            <v>6</v>
          </cell>
          <cell r="BC13">
            <v>6</v>
          </cell>
        </row>
        <row r="14">
          <cell r="B14" t="str">
            <v>ALLPS14</v>
          </cell>
          <cell r="C14" t="str">
            <v>Allopurinol tablet 100mg (14)</v>
          </cell>
          <cell r="D14">
            <v>100</v>
          </cell>
          <cell r="E14" t="str">
            <v>tablet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 t="str">
            <v>HTALOC21022</v>
          </cell>
          <cell r="R14">
            <v>45139</v>
          </cell>
          <cell r="S14">
            <v>45139</v>
          </cell>
          <cell r="T14" t="str">
            <v>PT.ENSEVAL PUTERA MEGATRADING</v>
          </cell>
          <cell r="U14">
            <v>45139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100</v>
          </cell>
          <cell r="BC14">
            <v>100</v>
          </cell>
        </row>
        <row r="15">
          <cell r="B15" t="str">
            <v>ALLPS15</v>
          </cell>
          <cell r="C15" t="str">
            <v>Allopurinol tablet 100mg (15)</v>
          </cell>
          <cell r="D15">
            <v>100</v>
          </cell>
          <cell r="E15" t="str">
            <v>tablet</v>
          </cell>
          <cell r="F15">
            <v>100</v>
          </cell>
          <cell r="G15">
            <v>100</v>
          </cell>
          <cell r="H15">
            <v>100</v>
          </cell>
          <cell r="I15">
            <v>163.63999999999999</v>
          </cell>
          <cell r="J15">
            <v>180.00399999999999</v>
          </cell>
          <cell r="K15">
            <v>216.00479999999999</v>
          </cell>
          <cell r="L15">
            <v>200</v>
          </cell>
          <cell r="M15">
            <v>300</v>
          </cell>
          <cell r="N15">
            <v>0</v>
          </cell>
          <cell r="O15">
            <v>100</v>
          </cell>
          <cell r="P15">
            <v>100</v>
          </cell>
          <cell r="Q15" t="str">
            <v>HTALOC21036</v>
          </cell>
          <cell r="R15">
            <v>45323</v>
          </cell>
          <cell r="S15" t="str">
            <v>KP04/3</v>
          </cell>
          <cell r="T15" t="str">
            <v>PT Enseval Putera Megatrading</v>
          </cell>
          <cell r="U15">
            <v>45323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</v>
          </cell>
          <cell r="BC15">
            <v>100</v>
          </cell>
        </row>
        <row r="16">
          <cell r="B16" t="str">
            <v>ALLPS26</v>
          </cell>
          <cell r="C16" t="str">
            <v>Allopurinol tablet 300 mg (6)</v>
          </cell>
          <cell r="D16">
            <v>100</v>
          </cell>
          <cell r="E16" t="str">
            <v>tablet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145</v>
          </cell>
          <cell r="O16">
            <v>145</v>
          </cell>
          <cell r="P16">
            <v>145</v>
          </cell>
          <cell r="Q16" t="str">
            <v>HTALOD16020</v>
          </cell>
          <cell r="R16">
            <v>45261</v>
          </cell>
          <cell r="S16">
            <v>45261</v>
          </cell>
          <cell r="T16" t="str">
            <v>PT.ENSEVAL PUTERA MEGATRADING</v>
          </cell>
          <cell r="U16">
            <v>45261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30</v>
          </cell>
          <cell r="AF16">
            <v>30</v>
          </cell>
          <cell r="AG16">
            <v>30</v>
          </cell>
          <cell r="AH16">
            <v>30</v>
          </cell>
          <cell r="AI16">
            <v>30</v>
          </cell>
          <cell r="AJ16">
            <v>30</v>
          </cell>
          <cell r="AK16">
            <v>30</v>
          </cell>
          <cell r="AL16">
            <v>30</v>
          </cell>
          <cell r="AM16">
            <v>30</v>
          </cell>
          <cell r="AN16">
            <v>30</v>
          </cell>
          <cell r="AO16">
            <v>30</v>
          </cell>
          <cell r="AP16">
            <v>30</v>
          </cell>
          <cell r="AQ16">
            <v>30</v>
          </cell>
          <cell r="AR16">
            <v>30</v>
          </cell>
          <cell r="AS16">
            <v>30</v>
          </cell>
          <cell r="AT16">
            <v>30</v>
          </cell>
          <cell r="AU16">
            <v>30</v>
          </cell>
          <cell r="AV16">
            <v>30</v>
          </cell>
          <cell r="AW16">
            <v>30</v>
          </cell>
          <cell r="AX16">
            <v>30</v>
          </cell>
          <cell r="AY16">
            <v>30</v>
          </cell>
          <cell r="AZ16">
            <v>30</v>
          </cell>
          <cell r="BA16">
            <v>30</v>
          </cell>
          <cell r="BB16">
            <v>115</v>
          </cell>
          <cell r="BC16">
            <v>115</v>
          </cell>
        </row>
        <row r="17">
          <cell r="B17" t="str">
            <v>AMBVN3</v>
          </cell>
          <cell r="C17" t="str">
            <v>Ambeven kapsul (3)</v>
          </cell>
          <cell r="D17">
            <v>100</v>
          </cell>
          <cell r="E17" t="str">
            <v>Kapsul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35</v>
          </cell>
          <cell r="O17">
            <v>35</v>
          </cell>
          <cell r="P17">
            <v>35</v>
          </cell>
          <cell r="Q17" t="str">
            <v>195MA01</v>
          </cell>
          <cell r="R17">
            <v>45597</v>
          </cell>
          <cell r="S17">
            <v>45597</v>
          </cell>
          <cell r="T17">
            <v>45597</v>
          </cell>
          <cell r="U17">
            <v>45597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15</v>
          </cell>
          <cell r="AN17">
            <v>15</v>
          </cell>
          <cell r="AO17">
            <v>15</v>
          </cell>
          <cell r="AP17">
            <v>15</v>
          </cell>
          <cell r="AQ17">
            <v>15</v>
          </cell>
          <cell r="AR17">
            <v>15</v>
          </cell>
          <cell r="AS17">
            <v>15</v>
          </cell>
          <cell r="AT17">
            <v>15</v>
          </cell>
          <cell r="AU17">
            <v>15</v>
          </cell>
          <cell r="AV17">
            <v>15</v>
          </cell>
          <cell r="AW17">
            <v>15</v>
          </cell>
          <cell r="AX17">
            <v>15</v>
          </cell>
          <cell r="AY17">
            <v>15</v>
          </cell>
          <cell r="AZ17">
            <v>15</v>
          </cell>
          <cell r="BA17">
            <v>15</v>
          </cell>
          <cell r="BB17">
            <v>20</v>
          </cell>
          <cell r="BC17">
            <v>20</v>
          </cell>
        </row>
        <row r="18">
          <cell r="B18" t="str">
            <v>AMBVN4</v>
          </cell>
          <cell r="C18" t="str">
            <v>Ambeven kapsul (4)</v>
          </cell>
          <cell r="D18">
            <v>100</v>
          </cell>
          <cell r="E18" t="str">
            <v>Kapsul</v>
          </cell>
          <cell r="F18">
            <v>100</v>
          </cell>
          <cell r="G18">
            <v>100</v>
          </cell>
          <cell r="H18">
            <v>100</v>
          </cell>
          <cell r="I18">
            <v>1283.52</v>
          </cell>
          <cell r="J18">
            <v>1411.8720000000001</v>
          </cell>
          <cell r="K18">
            <v>1694.2464</v>
          </cell>
          <cell r="L18">
            <v>1500</v>
          </cell>
          <cell r="M18">
            <v>1700</v>
          </cell>
          <cell r="N18">
            <v>0</v>
          </cell>
          <cell r="O18">
            <v>100</v>
          </cell>
          <cell r="P18">
            <v>100</v>
          </cell>
          <cell r="Q18" t="str">
            <v>193MA01</v>
          </cell>
          <cell r="R18">
            <v>45597</v>
          </cell>
          <cell r="S18" t="str">
            <v>KP04/2</v>
          </cell>
          <cell r="T18" t="str">
            <v>PT SINGGASANA WITRA SURYAMAS</v>
          </cell>
          <cell r="U18">
            <v>45597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100</v>
          </cell>
          <cell r="BC18">
            <v>100</v>
          </cell>
        </row>
        <row r="19">
          <cell r="B19" t="str">
            <v>AMBRL6</v>
          </cell>
          <cell r="C19" t="str">
            <v>Ambroxol sirup 15mg/5mL (60ml) (6)</v>
          </cell>
          <cell r="D19">
            <v>1</v>
          </cell>
          <cell r="E19" t="str">
            <v>botol</v>
          </cell>
          <cell r="F19">
            <v>1</v>
          </cell>
          <cell r="G19">
            <v>1</v>
          </cell>
          <cell r="H19">
            <v>1</v>
          </cell>
          <cell r="I19">
            <v>4373.72</v>
          </cell>
          <cell r="J19">
            <v>4811.0920000000006</v>
          </cell>
          <cell r="K19">
            <v>5773.3104000000003</v>
          </cell>
          <cell r="L19">
            <v>4900</v>
          </cell>
          <cell r="M19">
            <v>5800</v>
          </cell>
          <cell r="N19">
            <v>10</v>
          </cell>
          <cell r="O19">
            <v>10</v>
          </cell>
          <cell r="P19">
            <v>10</v>
          </cell>
          <cell r="Q19" t="str">
            <v>17922A0030</v>
          </cell>
          <cell r="R19">
            <v>44748</v>
          </cell>
          <cell r="S19" t="str">
            <v>KP03/007</v>
          </cell>
          <cell r="T19" t="str">
            <v>PT KIMIA FARMA</v>
          </cell>
          <cell r="U19">
            <v>44748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10</v>
          </cell>
          <cell r="BC19">
            <v>10</v>
          </cell>
        </row>
        <row r="20">
          <cell r="B20" t="str">
            <v>AMBR160</v>
          </cell>
          <cell r="C20" t="str">
            <v>Ambroxol tablet 30 mg (10)</v>
          </cell>
          <cell r="D20">
            <v>100</v>
          </cell>
          <cell r="E20" t="str">
            <v>tablet</v>
          </cell>
          <cell r="F20">
            <v>100</v>
          </cell>
          <cell r="G20">
            <v>100</v>
          </cell>
          <cell r="H20">
            <v>100</v>
          </cell>
          <cell r="I20">
            <v>220</v>
          </cell>
          <cell r="J20">
            <v>242.00000000000003</v>
          </cell>
          <cell r="K20">
            <v>290.40000000000003</v>
          </cell>
          <cell r="L20">
            <v>300</v>
          </cell>
          <cell r="M20">
            <v>300</v>
          </cell>
          <cell r="N20">
            <v>0</v>
          </cell>
          <cell r="O20">
            <v>400</v>
          </cell>
          <cell r="P20">
            <v>400</v>
          </cell>
          <cell r="Q20" t="str">
            <v>0962IJ0030</v>
          </cell>
          <cell r="R20">
            <v>46296</v>
          </cell>
          <cell r="S20" t="str">
            <v>KP04/5</v>
          </cell>
          <cell r="T20" t="str">
            <v>PT PENTA VALENT</v>
          </cell>
          <cell r="U20">
            <v>46296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9</v>
          </cell>
          <cell r="AU20">
            <v>9</v>
          </cell>
          <cell r="AV20">
            <v>9</v>
          </cell>
          <cell r="AW20">
            <v>9</v>
          </cell>
          <cell r="AX20">
            <v>9</v>
          </cell>
          <cell r="AY20">
            <v>9</v>
          </cell>
          <cell r="AZ20">
            <v>9</v>
          </cell>
          <cell r="BA20">
            <v>9</v>
          </cell>
          <cell r="BB20">
            <v>391</v>
          </cell>
          <cell r="BC20">
            <v>391</v>
          </cell>
        </row>
        <row r="21">
          <cell r="B21" t="str">
            <v>AMBR159</v>
          </cell>
          <cell r="C21" t="str">
            <v>Ambroxol tablet 30 mg (9)</v>
          </cell>
          <cell r="D21">
            <v>100</v>
          </cell>
          <cell r="E21" t="str">
            <v>tablet</v>
          </cell>
          <cell r="F21">
            <v>100</v>
          </cell>
          <cell r="G21">
            <v>100</v>
          </cell>
          <cell r="H21">
            <v>100</v>
          </cell>
          <cell r="I21">
            <v>140</v>
          </cell>
          <cell r="J21">
            <v>154</v>
          </cell>
          <cell r="K21">
            <v>184.79999999999998</v>
          </cell>
          <cell r="L21">
            <v>200</v>
          </cell>
          <cell r="M21">
            <v>200</v>
          </cell>
          <cell r="N21">
            <v>156</v>
          </cell>
          <cell r="O21">
            <v>156</v>
          </cell>
          <cell r="P21">
            <v>156</v>
          </cell>
          <cell r="Q21" t="str">
            <v>09621I0110</v>
          </cell>
          <cell r="R21">
            <v>46266</v>
          </cell>
          <cell r="S21" t="str">
            <v>KP03/5</v>
          </cell>
          <cell r="T21" t="str">
            <v>PT PENTA VALENT</v>
          </cell>
          <cell r="U21">
            <v>30</v>
          </cell>
          <cell r="V21">
            <v>0</v>
          </cell>
          <cell r="W21">
            <v>0</v>
          </cell>
          <cell r="X21">
            <v>10</v>
          </cell>
          <cell r="Y21">
            <v>10</v>
          </cell>
          <cell r="Z21">
            <v>10</v>
          </cell>
          <cell r="AA21">
            <v>10</v>
          </cell>
          <cell r="AB21">
            <v>10</v>
          </cell>
          <cell r="AC21">
            <v>10</v>
          </cell>
          <cell r="AD21">
            <v>10</v>
          </cell>
          <cell r="AE21">
            <v>10</v>
          </cell>
          <cell r="AF21">
            <v>10</v>
          </cell>
          <cell r="AG21">
            <v>10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10</v>
          </cell>
          <cell r="AM21">
            <v>10</v>
          </cell>
          <cell r="AN21">
            <v>10</v>
          </cell>
          <cell r="AO21">
            <v>15</v>
          </cell>
          <cell r="AP21">
            <v>15</v>
          </cell>
          <cell r="AQ21">
            <v>15</v>
          </cell>
          <cell r="AR21">
            <v>15</v>
          </cell>
          <cell r="AS21">
            <v>15</v>
          </cell>
          <cell r="AT21">
            <v>21</v>
          </cell>
          <cell r="AU21">
            <v>21</v>
          </cell>
          <cell r="AV21">
            <v>21</v>
          </cell>
          <cell r="AW21">
            <v>21</v>
          </cell>
          <cell r="AX21">
            <v>21</v>
          </cell>
          <cell r="AY21">
            <v>21</v>
          </cell>
          <cell r="AZ21">
            <v>156</v>
          </cell>
          <cell r="BA21">
            <v>156</v>
          </cell>
          <cell r="BB21">
            <v>0</v>
          </cell>
          <cell r="BC21">
            <v>0</v>
          </cell>
        </row>
        <row r="22">
          <cell r="B22" t="str">
            <v>AMLD12</v>
          </cell>
          <cell r="C22" t="str">
            <v>Amlodipine tablet  5 mg (12)</v>
          </cell>
          <cell r="D22">
            <v>100</v>
          </cell>
          <cell r="E22" t="str">
            <v>tablet</v>
          </cell>
          <cell r="F22">
            <v>100</v>
          </cell>
          <cell r="G22">
            <v>100</v>
          </cell>
          <cell r="H22">
            <v>100</v>
          </cell>
          <cell r="I22">
            <v>188.63636363636363</v>
          </cell>
          <cell r="J22">
            <v>207.5</v>
          </cell>
          <cell r="K22">
            <v>249</v>
          </cell>
          <cell r="L22">
            <v>300</v>
          </cell>
          <cell r="M22">
            <v>300</v>
          </cell>
          <cell r="N22">
            <v>77</v>
          </cell>
          <cell r="O22">
            <v>77</v>
          </cell>
          <cell r="P22">
            <v>77</v>
          </cell>
          <cell r="Q22" t="str">
            <v>HTALNE15429</v>
          </cell>
          <cell r="R22">
            <v>45170</v>
          </cell>
          <cell r="S22" t="str">
            <v>KP11/4</v>
          </cell>
          <cell r="T22" t="str">
            <v>PT KUDAMAS JAYA MAKMUR SENTOSA</v>
          </cell>
          <cell r="U22">
            <v>5</v>
          </cell>
          <cell r="V22">
            <v>0</v>
          </cell>
          <cell r="W22">
            <v>0</v>
          </cell>
          <cell r="X22">
            <v>40</v>
          </cell>
          <cell r="Y22">
            <v>30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2</v>
          </cell>
          <cell r="AP22">
            <v>2</v>
          </cell>
          <cell r="AQ22">
            <v>2</v>
          </cell>
          <cell r="AR22">
            <v>2</v>
          </cell>
          <cell r="AS22">
            <v>2</v>
          </cell>
          <cell r="AT22">
            <v>2</v>
          </cell>
          <cell r="AU22">
            <v>2</v>
          </cell>
          <cell r="AV22">
            <v>2</v>
          </cell>
          <cell r="AW22">
            <v>2</v>
          </cell>
          <cell r="AX22">
            <v>2</v>
          </cell>
          <cell r="AY22">
            <v>2</v>
          </cell>
          <cell r="AZ22">
            <v>77</v>
          </cell>
          <cell r="BA22">
            <v>77</v>
          </cell>
          <cell r="BB22">
            <v>0</v>
          </cell>
          <cell r="BC22">
            <v>0</v>
          </cell>
        </row>
        <row r="23">
          <cell r="B23" t="str">
            <v>AMLD13</v>
          </cell>
          <cell r="C23" t="str">
            <v>Amlodipine tablet  5 mg (13)</v>
          </cell>
          <cell r="D23">
            <v>100</v>
          </cell>
          <cell r="E23" t="str">
            <v>tablet</v>
          </cell>
          <cell r="F23">
            <v>100</v>
          </cell>
          <cell r="G23">
            <v>100</v>
          </cell>
          <cell r="H23">
            <v>100</v>
          </cell>
          <cell r="I23">
            <v>188.63636363636363</v>
          </cell>
          <cell r="J23">
            <v>207.5</v>
          </cell>
          <cell r="K23">
            <v>249</v>
          </cell>
          <cell r="L23">
            <v>300</v>
          </cell>
          <cell r="M23">
            <v>300</v>
          </cell>
          <cell r="N23">
            <v>310</v>
          </cell>
          <cell r="O23">
            <v>310</v>
          </cell>
          <cell r="P23">
            <v>310</v>
          </cell>
          <cell r="Q23" t="str">
            <v>HTALNE15488</v>
          </cell>
          <cell r="R23">
            <v>45170</v>
          </cell>
          <cell r="S23" t="str">
            <v>KP11/4</v>
          </cell>
          <cell r="T23" t="str">
            <v>PT KUDAMAS JAYA MAKMUR SENTOSA</v>
          </cell>
          <cell r="U23">
            <v>45170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  <cell r="AA23">
            <v>60</v>
          </cell>
          <cell r="AB23">
            <v>20</v>
          </cell>
          <cell r="AC23">
            <v>20</v>
          </cell>
          <cell r="AD23">
            <v>20</v>
          </cell>
          <cell r="AE23">
            <v>30</v>
          </cell>
          <cell r="AF23">
            <v>100</v>
          </cell>
          <cell r="AG23">
            <v>72</v>
          </cell>
          <cell r="AH23">
            <v>72</v>
          </cell>
          <cell r="AI23">
            <v>72</v>
          </cell>
          <cell r="AJ23">
            <v>72</v>
          </cell>
          <cell r="AK23">
            <v>72</v>
          </cell>
          <cell r="AL23">
            <v>72</v>
          </cell>
          <cell r="AM23">
            <v>72</v>
          </cell>
          <cell r="AN23">
            <v>72</v>
          </cell>
          <cell r="AO23">
            <v>72</v>
          </cell>
          <cell r="AP23">
            <v>72</v>
          </cell>
          <cell r="AQ23">
            <v>72</v>
          </cell>
          <cell r="AR23">
            <v>72</v>
          </cell>
          <cell r="AS23">
            <v>72</v>
          </cell>
          <cell r="AT23">
            <v>72</v>
          </cell>
          <cell r="AU23">
            <v>72</v>
          </cell>
          <cell r="AV23">
            <v>72</v>
          </cell>
          <cell r="AW23">
            <v>72</v>
          </cell>
          <cell r="AX23">
            <v>72</v>
          </cell>
          <cell r="AY23">
            <v>72</v>
          </cell>
          <cell r="AZ23">
            <v>310</v>
          </cell>
          <cell r="BA23">
            <v>310</v>
          </cell>
          <cell r="BB23">
            <v>0</v>
          </cell>
          <cell r="BC23">
            <v>0</v>
          </cell>
        </row>
        <row r="24">
          <cell r="B24" t="str">
            <v>AMLD14</v>
          </cell>
          <cell r="C24" t="str">
            <v>Amlodipine tablet  5 mg (14)</v>
          </cell>
          <cell r="D24">
            <v>100</v>
          </cell>
          <cell r="E24" t="str">
            <v>tablet</v>
          </cell>
          <cell r="F24">
            <v>100</v>
          </cell>
          <cell r="G24">
            <v>100</v>
          </cell>
          <cell r="H24">
            <v>100</v>
          </cell>
          <cell r="I24">
            <v>236.34420000000003</v>
          </cell>
          <cell r="J24">
            <v>259.97862000000003</v>
          </cell>
          <cell r="K24">
            <v>311.97434400000003</v>
          </cell>
          <cell r="L24">
            <v>300</v>
          </cell>
          <cell r="M24">
            <v>400</v>
          </cell>
          <cell r="N24">
            <v>0</v>
          </cell>
          <cell r="O24">
            <v>300</v>
          </cell>
          <cell r="P24">
            <v>300</v>
          </cell>
          <cell r="Q24" t="str">
            <v>HTALNF21497</v>
          </cell>
          <cell r="R24">
            <v>45292</v>
          </cell>
          <cell r="S24" t="str">
            <v>KP04/3</v>
          </cell>
          <cell r="T24" t="str">
            <v>PT Enseval Putera Megatrading</v>
          </cell>
          <cell r="U24">
            <v>45292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18</v>
          </cell>
          <cell r="AH24">
            <v>30</v>
          </cell>
          <cell r="AI24">
            <v>30</v>
          </cell>
          <cell r="AJ24">
            <v>30</v>
          </cell>
          <cell r="AK24">
            <v>30</v>
          </cell>
          <cell r="AL24">
            <v>30</v>
          </cell>
          <cell r="AM24">
            <v>30</v>
          </cell>
          <cell r="AN24">
            <v>30</v>
          </cell>
          <cell r="AO24">
            <v>30</v>
          </cell>
          <cell r="AP24">
            <v>30</v>
          </cell>
          <cell r="AQ24">
            <v>30</v>
          </cell>
          <cell r="AR24">
            <v>30</v>
          </cell>
          <cell r="AS24">
            <v>60</v>
          </cell>
          <cell r="AT24">
            <v>60</v>
          </cell>
          <cell r="AU24">
            <v>90</v>
          </cell>
          <cell r="AV24">
            <v>90</v>
          </cell>
          <cell r="AW24">
            <v>90</v>
          </cell>
          <cell r="AX24">
            <v>90</v>
          </cell>
          <cell r="AY24">
            <v>90</v>
          </cell>
          <cell r="AZ24">
            <v>228</v>
          </cell>
          <cell r="BA24">
            <v>228</v>
          </cell>
          <cell r="BB24">
            <v>72</v>
          </cell>
          <cell r="BC24">
            <v>72</v>
          </cell>
        </row>
        <row r="25">
          <cell r="B25" t="str">
            <v>AMLDS11</v>
          </cell>
          <cell r="C25" t="str">
            <v>Amlodipine tablet 10 mg (11)</v>
          </cell>
          <cell r="D25">
            <v>100</v>
          </cell>
          <cell r="E25" t="str">
            <v>tablet</v>
          </cell>
          <cell r="F25">
            <v>100</v>
          </cell>
          <cell r="G25">
            <v>100</v>
          </cell>
          <cell r="H25">
            <v>100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>
            <v>343</v>
          </cell>
          <cell r="O25">
            <v>343</v>
          </cell>
          <cell r="P25">
            <v>343</v>
          </cell>
          <cell r="Q25" t="str">
            <v>HTALNF21372</v>
          </cell>
          <cell r="R25">
            <v>45323</v>
          </cell>
          <cell r="S25" t="e">
            <v>#N/A</v>
          </cell>
          <cell r="T25" t="e">
            <v>#N/A</v>
          </cell>
          <cell r="U25">
            <v>10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  <cell r="Z25">
            <v>30</v>
          </cell>
          <cell r="AA25">
            <v>30</v>
          </cell>
          <cell r="AB25">
            <v>30</v>
          </cell>
          <cell r="AC25">
            <v>30</v>
          </cell>
          <cell r="AD25">
            <v>30</v>
          </cell>
          <cell r="AE25">
            <v>60</v>
          </cell>
          <cell r="AF25">
            <v>100</v>
          </cell>
          <cell r="AG25">
            <v>30</v>
          </cell>
          <cell r="AH25">
            <v>83</v>
          </cell>
          <cell r="AI25">
            <v>83</v>
          </cell>
          <cell r="AJ25">
            <v>83</v>
          </cell>
          <cell r="AK25">
            <v>83</v>
          </cell>
          <cell r="AL25">
            <v>83</v>
          </cell>
          <cell r="AM25">
            <v>83</v>
          </cell>
          <cell r="AN25">
            <v>83</v>
          </cell>
          <cell r="AO25">
            <v>83</v>
          </cell>
          <cell r="AP25">
            <v>83</v>
          </cell>
          <cell r="AQ25">
            <v>83</v>
          </cell>
          <cell r="AR25">
            <v>83</v>
          </cell>
          <cell r="AS25">
            <v>83</v>
          </cell>
          <cell r="AT25">
            <v>83</v>
          </cell>
          <cell r="AU25">
            <v>83</v>
          </cell>
          <cell r="AV25">
            <v>83</v>
          </cell>
          <cell r="AW25">
            <v>83</v>
          </cell>
          <cell r="AX25">
            <v>83</v>
          </cell>
          <cell r="AY25">
            <v>83</v>
          </cell>
          <cell r="AZ25">
            <v>343</v>
          </cell>
          <cell r="BA25">
            <v>343</v>
          </cell>
          <cell r="BB25">
            <v>0</v>
          </cell>
          <cell r="BC25">
            <v>0</v>
          </cell>
        </row>
        <row r="26">
          <cell r="B26" t="str">
            <v>AMLDS12</v>
          </cell>
          <cell r="C26" t="str">
            <v>Amlodipine tablet 10 mg (12)</v>
          </cell>
          <cell r="D26">
            <v>100</v>
          </cell>
          <cell r="E26" t="str">
            <v>tablet</v>
          </cell>
          <cell r="F26">
            <v>100</v>
          </cell>
          <cell r="G26">
            <v>100</v>
          </cell>
          <cell r="H26">
            <v>100</v>
          </cell>
          <cell r="I26">
            <v>418.2</v>
          </cell>
          <cell r="J26">
            <v>460.02000000000004</v>
          </cell>
          <cell r="K26">
            <v>552.024</v>
          </cell>
          <cell r="L26">
            <v>500</v>
          </cell>
          <cell r="M26">
            <v>600</v>
          </cell>
          <cell r="N26">
            <v>0</v>
          </cell>
          <cell r="O26">
            <v>200</v>
          </cell>
          <cell r="P26">
            <v>200</v>
          </cell>
          <cell r="Q26" t="str">
            <v>HTALNF21368</v>
          </cell>
          <cell r="R26">
            <v>45323</v>
          </cell>
          <cell r="S26" t="str">
            <v>KP04/3</v>
          </cell>
          <cell r="T26" t="str">
            <v>PT Enseval Putera Megatrading</v>
          </cell>
          <cell r="U26">
            <v>45323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</v>
          </cell>
          <cell r="AI26">
            <v>37</v>
          </cell>
          <cell r="AJ26">
            <v>37</v>
          </cell>
          <cell r="AK26">
            <v>37</v>
          </cell>
          <cell r="AL26">
            <v>37</v>
          </cell>
          <cell r="AM26">
            <v>60</v>
          </cell>
          <cell r="AN26">
            <v>30</v>
          </cell>
          <cell r="AO26">
            <v>30</v>
          </cell>
          <cell r="AP26">
            <v>30</v>
          </cell>
          <cell r="AQ26">
            <v>30</v>
          </cell>
          <cell r="AR26">
            <v>30</v>
          </cell>
          <cell r="AS26">
            <v>30</v>
          </cell>
          <cell r="AT26">
            <v>30</v>
          </cell>
          <cell r="AU26">
            <v>30</v>
          </cell>
          <cell r="AV26">
            <v>20</v>
          </cell>
          <cell r="AW26">
            <v>20</v>
          </cell>
          <cell r="AX26">
            <v>20</v>
          </cell>
          <cell r="AY26">
            <v>20</v>
          </cell>
          <cell r="AZ26">
            <v>147</v>
          </cell>
          <cell r="BA26">
            <v>147</v>
          </cell>
          <cell r="BB26">
            <v>53</v>
          </cell>
          <cell r="BC26">
            <v>53</v>
          </cell>
        </row>
        <row r="27">
          <cell r="B27" t="str">
            <v>AMXCS10</v>
          </cell>
          <cell r="C27" t="str">
            <v>Amoxycillin kaplet 500 mg (10)</v>
          </cell>
          <cell r="D27">
            <v>100</v>
          </cell>
          <cell r="E27" t="str">
            <v>kapsul</v>
          </cell>
          <cell r="F27">
            <v>100</v>
          </cell>
          <cell r="G27">
            <v>100</v>
          </cell>
          <cell r="H27">
            <v>100</v>
          </cell>
          <cell r="I27">
            <v>409.08600000000001</v>
          </cell>
          <cell r="J27">
            <v>449.99460000000005</v>
          </cell>
          <cell r="K27">
            <v>539.99351999999999</v>
          </cell>
          <cell r="L27">
            <v>500</v>
          </cell>
          <cell r="M27">
            <v>600</v>
          </cell>
          <cell r="N27">
            <v>0</v>
          </cell>
          <cell r="O27">
            <v>300</v>
          </cell>
          <cell r="P27">
            <v>300</v>
          </cell>
          <cell r="Q27" t="str">
            <v>LL1A086</v>
          </cell>
          <cell r="R27">
            <v>45962</v>
          </cell>
          <cell r="S27" t="str">
            <v>KP04/6</v>
          </cell>
          <cell r="T27" t="str">
            <v>PT SINGGASANA WITRA SURYAMAS</v>
          </cell>
          <cell r="U27">
            <v>45962</v>
          </cell>
          <cell r="V27">
            <v>45962</v>
          </cell>
          <cell r="W27">
            <v>45962</v>
          </cell>
          <cell r="X27">
            <v>45962</v>
          </cell>
          <cell r="Y27">
            <v>45962</v>
          </cell>
          <cell r="Z27">
            <v>45962</v>
          </cell>
          <cell r="AA27">
            <v>45962</v>
          </cell>
          <cell r="AB27">
            <v>45962</v>
          </cell>
          <cell r="AC27">
            <v>45962</v>
          </cell>
          <cell r="AD27">
            <v>45962</v>
          </cell>
          <cell r="AE27">
            <v>45962</v>
          </cell>
          <cell r="AF27">
            <v>45962</v>
          </cell>
          <cell r="AG27">
            <v>45962</v>
          </cell>
          <cell r="AH27">
            <v>45962</v>
          </cell>
          <cell r="AI27">
            <v>45962</v>
          </cell>
          <cell r="AJ27">
            <v>45962</v>
          </cell>
          <cell r="AK27">
            <v>45962</v>
          </cell>
          <cell r="AL27">
            <v>45962</v>
          </cell>
          <cell r="AM27">
            <v>45962</v>
          </cell>
          <cell r="AN27">
            <v>45962</v>
          </cell>
          <cell r="AO27">
            <v>45962</v>
          </cell>
          <cell r="AP27">
            <v>45962</v>
          </cell>
          <cell r="AQ27">
            <v>45962</v>
          </cell>
          <cell r="AR27">
            <v>45962</v>
          </cell>
          <cell r="AS27">
            <v>45962</v>
          </cell>
          <cell r="AT27">
            <v>45962</v>
          </cell>
          <cell r="AU27">
            <v>45962</v>
          </cell>
          <cell r="AV27">
            <v>45962</v>
          </cell>
          <cell r="AW27">
            <v>45962</v>
          </cell>
          <cell r="AX27">
            <v>45962</v>
          </cell>
          <cell r="AY27">
            <v>45962</v>
          </cell>
          <cell r="AZ27">
            <v>0</v>
          </cell>
          <cell r="BA27">
            <v>0</v>
          </cell>
          <cell r="BB27">
            <v>300</v>
          </cell>
          <cell r="BC27">
            <v>300</v>
          </cell>
        </row>
        <row r="28">
          <cell r="B28" t="str">
            <v>AMXCS8</v>
          </cell>
          <cell r="C28" t="str">
            <v>Amoxycillin kaplet 500 mg (8)</v>
          </cell>
          <cell r="D28">
            <v>100</v>
          </cell>
          <cell r="E28" t="str">
            <v>tablet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64</v>
          </cell>
          <cell r="O28">
            <v>64</v>
          </cell>
          <cell r="P28">
            <v>64</v>
          </cell>
          <cell r="Q28" t="str">
            <v>LL01A080</v>
          </cell>
          <cell r="R28">
            <v>45962</v>
          </cell>
          <cell r="S28">
            <v>45962</v>
          </cell>
          <cell r="T28">
            <v>45962</v>
          </cell>
          <cell r="U28">
            <v>20</v>
          </cell>
          <cell r="V28">
            <v>0</v>
          </cell>
          <cell r="W28">
            <v>0</v>
          </cell>
          <cell r="X28">
            <v>44</v>
          </cell>
          <cell r="Y28">
            <v>44</v>
          </cell>
          <cell r="Z28">
            <v>44</v>
          </cell>
          <cell r="AA28">
            <v>44</v>
          </cell>
          <cell r="AB28">
            <v>44</v>
          </cell>
          <cell r="AC28">
            <v>44</v>
          </cell>
          <cell r="AD28">
            <v>44</v>
          </cell>
          <cell r="AE28">
            <v>44</v>
          </cell>
          <cell r="AF28">
            <v>44</v>
          </cell>
          <cell r="AG28">
            <v>44</v>
          </cell>
          <cell r="AH28">
            <v>44</v>
          </cell>
          <cell r="AI28">
            <v>44</v>
          </cell>
          <cell r="AJ28">
            <v>44</v>
          </cell>
          <cell r="AK28">
            <v>44</v>
          </cell>
          <cell r="AL28">
            <v>44</v>
          </cell>
          <cell r="AM28">
            <v>44</v>
          </cell>
          <cell r="AN28">
            <v>44</v>
          </cell>
          <cell r="AO28">
            <v>44</v>
          </cell>
          <cell r="AP28">
            <v>44</v>
          </cell>
          <cell r="AQ28">
            <v>44</v>
          </cell>
          <cell r="AR28">
            <v>44</v>
          </cell>
          <cell r="AS28">
            <v>44</v>
          </cell>
          <cell r="AT28">
            <v>44</v>
          </cell>
          <cell r="AU28">
            <v>44</v>
          </cell>
          <cell r="AV28">
            <v>44</v>
          </cell>
          <cell r="AW28">
            <v>44</v>
          </cell>
          <cell r="AX28">
            <v>44</v>
          </cell>
          <cell r="AY28">
            <v>44</v>
          </cell>
          <cell r="AZ28">
            <v>64</v>
          </cell>
          <cell r="BA28">
            <v>64</v>
          </cell>
          <cell r="BB28">
            <v>0</v>
          </cell>
          <cell r="BC28">
            <v>0</v>
          </cell>
        </row>
        <row r="29">
          <cell r="B29" t="str">
            <v>AMXCS9</v>
          </cell>
          <cell r="C29" t="str">
            <v>Amoxycillin kaplet 500 mg (9)</v>
          </cell>
          <cell r="D29">
            <v>200</v>
          </cell>
          <cell r="E29" t="str">
            <v>kapsul</v>
          </cell>
          <cell r="F29">
            <v>200</v>
          </cell>
          <cell r="G29">
            <v>200</v>
          </cell>
          <cell r="H29">
            <v>200</v>
          </cell>
          <cell r="I29">
            <v>322.72727272727269</v>
          </cell>
          <cell r="J29">
            <v>355</v>
          </cell>
          <cell r="K29">
            <v>426</v>
          </cell>
          <cell r="L29">
            <v>400</v>
          </cell>
          <cell r="M29">
            <v>500</v>
          </cell>
          <cell r="N29">
            <v>200</v>
          </cell>
          <cell r="O29">
            <v>200</v>
          </cell>
          <cell r="P29">
            <v>200</v>
          </cell>
          <cell r="Q29" t="str">
            <v>TAMXB12956</v>
          </cell>
          <cell r="R29">
            <v>45261</v>
          </cell>
          <cell r="S29" t="str">
            <v>KP03/13</v>
          </cell>
          <cell r="T29" t="str">
            <v>PT KUDAMAS JAYA MAKMUR SENTOSA</v>
          </cell>
          <cell r="U29">
            <v>45261</v>
          </cell>
          <cell r="V29">
            <v>0</v>
          </cell>
          <cell r="W29">
            <v>0</v>
          </cell>
          <cell r="X29">
            <v>0</v>
          </cell>
          <cell r="Y29">
            <v>10</v>
          </cell>
          <cell r="Z29">
            <v>10</v>
          </cell>
          <cell r="AA29">
            <v>10</v>
          </cell>
          <cell r="AB29">
            <v>10</v>
          </cell>
          <cell r="AC29">
            <v>10</v>
          </cell>
          <cell r="AD29">
            <v>10</v>
          </cell>
          <cell r="AE29">
            <v>20</v>
          </cell>
          <cell r="AF29">
            <v>20</v>
          </cell>
          <cell r="AG29">
            <v>20</v>
          </cell>
          <cell r="AH29">
            <v>20</v>
          </cell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10</v>
          </cell>
          <cell r="AP29">
            <v>10</v>
          </cell>
          <cell r="AQ29">
            <v>10</v>
          </cell>
          <cell r="AR29">
            <v>10</v>
          </cell>
          <cell r="AS29">
            <v>10</v>
          </cell>
          <cell r="AT29">
            <v>10</v>
          </cell>
          <cell r="AU29">
            <v>10</v>
          </cell>
          <cell r="AV29">
            <v>10</v>
          </cell>
          <cell r="AW29">
            <v>10</v>
          </cell>
          <cell r="AX29">
            <v>10</v>
          </cell>
          <cell r="AY29">
            <v>10</v>
          </cell>
          <cell r="AZ29">
            <v>50</v>
          </cell>
          <cell r="BA29">
            <v>50</v>
          </cell>
          <cell r="BB29">
            <v>150</v>
          </cell>
          <cell r="BC29">
            <v>150</v>
          </cell>
        </row>
        <row r="30">
          <cell r="B30" t="str">
            <v>AMXCL15</v>
          </cell>
          <cell r="C30" t="str">
            <v>Amoxycillin sirup kering 125mg/5mL  (60mL) 5</v>
          </cell>
          <cell r="D30">
            <v>1</v>
          </cell>
          <cell r="E30" t="str">
            <v>botol</v>
          </cell>
          <cell r="F30">
            <v>1</v>
          </cell>
          <cell r="G30">
            <v>1</v>
          </cell>
          <cell r="H30">
            <v>1</v>
          </cell>
          <cell r="I30">
            <v>7000</v>
          </cell>
          <cell r="J30">
            <v>7700.0000000000009</v>
          </cell>
          <cell r="K30">
            <v>9240</v>
          </cell>
          <cell r="L30">
            <v>7700</v>
          </cell>
          <cell r="M30">
            <v>9300</v>
          </cell>
          <cell r="N30">
            <v>0</v>
          </cell>
          <cell r="O30">
            <v>4</v>
          </cell>
          <cell r="P30">
            <v>4</v>
          </cell>
          <cell r="Q30" t="str">
            <v>TDAMXA21194</v>
          </cell>
          <cell r="R30">
            <v>45292</v>
          </cell>
          <cell r="S30" t="str">
            <v>KP04/3</v>
          </cell>
          <cell r="T30" t="str">
            <v>PT Enseval Putera Megatrading</v>
          </cell>
          <cell r="U30">
            <v>45292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</v>
          </cell>
          <cell r="AO30">
            <v>2</v>
          </cell>
          <cell r="AP30">
            <v>2</v>
          </cell>
          <cell r="AQ30">
            <v>2</v>
          </cell>
          <cell r="AR30">
            <v>2</v>
          </cell>
          <cell r="AS30">
            <v>2</v>
          </cell>
          <cell r="AT30">
            <v>2</v>
          </cell>
          <cell r="AU30">
            <v>2</v>
          </cell>
          <cell r="AV30">
            <v>2</v>
          </cell>
          <cell r="AW30">
            <v>2</v>
          </cell>
          <cell r="AX30">
            <v>2</v>
          </cell>
          <cell r="AY30">
            <v>2</v>
          </cell>
          <cell r="AZ30">
            <v>2</v>
          </cell>
          <cell r="BA30">
            <v>2</v>
          </cell>
          <cell r="BB30">
            <v>2</v>
          </cell>
          <cell r="BC30">
            <v>2</v>
          </cell>
        </row>
        <row r="31">
          <cell r="B31" t="str">
            <v>ANSK3</v>
          </cell>
          <cell r="C31" t="str">
            <v>Analsik tablet (3)</v>
          </cell>
          <cell r="D31">
            <v>100</v>
          </cell>
          <cell r="E31" t="str">
            <v>tablet</v>
          </cell>
          <cell r="F31">
            <v>100</v>
          </cell>
          <cell r="G31">
            <v>100</v>
          </cell>
          <cell r="H31">
            <v>100</v>
          </cell>
          <cell r="I31">
            <v>1525</v>
          </cell>
          <cell r="J31">
            <v>1677.5000000000002</v>
          </cell>
          <cell r="K31">
            <v>2013.0000000000002</v>
          </cell>
          <cell r="L31">
            <v>1700</v>
          </cell>
          <cell r="M31">
            <v>2100</v>
          </cell>
          <cell r="N31">
            <v>7</v>
          </cell>
          <cell r="O31">
            <v>7</v>
          </cell>
          <cell r="P31">
            <v>7</v>
          </cell>
          <cell r="Q31" t="str">
            <v>WG2218</v>
          </cell>
          <cell r="R31">
            <v>44752</v>
          </cell>
          <cell r="S31">
            <v>402710</v>
          </cell>
          <cell r="T31" t="str">
            <v>PT BINA SAN PRIMA</v>
          </cell>
          <cell r="U31">
            <v>402710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6</v>
          </cell>
          <cell r="AT31">
            <v>6</v>
          </cell>
          <cell r="AU31">
            <v>6</v>
          </cell>
          <cell r="AV31">
            <v>6</v>
          </cell>
          <cell r="AW31">
            <v>6</v>
          </cell>
          <cell r="AX31">
            <v>6</v>
          </cell>
          <cell r="AY31">
            <v>6</v>
          </cell>
          <cell r="AZ31">
            <v>6</v>
          </cell>
          <cell r="BA31">
            <v>6</v>
          </cell>
          <cell r="BB31">
            <v>1</v>
          </cell>
          <cell r="BC31">
            <v>1</v>
          </cell>
        </row>
        <row r="32">
          <cell r="B32" t="str">
            <v>ANSK4</v>
          </cell>
          <cell r="C32" t="str">
            <v>Analsik tablet (4)</v>
          </cell>
          <cell r="D32">
            <v>100</v>
          </cell>
          <cell r="E32" t="str">
            <v>Tablet</v>
          </cell>
          <cell r="F32">
            <v>100</v>
          </cell>
          <cell r="G32">
            <v>100</v>
          </cell>
          <cell r="H32">
            <v>100</v>
          </cell>
          <cell r="I32">
            <v>1550</v>
          </cell>
          <cell r="J32">
            <v>1705.0000000000002</v>
          </cell>
          <cell r="K32">
            <v>2046.0000000000002</v>
          </cell>
          <cell r="L32">
            <v>1800</v>
          </cell>
          <cell r="M32">
            <v>2100</v>
          </cell>
          <cell r="N32">
            <v>0</v>
          </cell>
          <cell r="O32">
            <v>200</v>
          </cell>
          <cell r="P32">
            <v>200</v>
          </cell>
          <cell r="Q32" t="str">
            <v>CA2157</v>
          </cell>
          <cell r="R32">
            <v>45292</v>
          </cell>
          <cell r="S32" t="str">
            <v>KP04/7</v>
          </cell>
          <cell r="T32" t="str">
            <v>PT BINA SAN PRIMA</v>
          </cell>
          <cell r="U32">
            <v>45292</v>
          </cell>
          <cell r="V32">
            <v>45292</v>
          </cell>
          <cell r="W32">
            <v>45292</v>
          </cell>
          <cell r="X32">
            <v>45292</v>
          </cell>
          <cell r="Y32">
            <v>45292</v>
          </cell>
          <cell r="Z32">
            <v>45292</v>
          </cell>
          <cell r="AA32">
            <v>45292</v>
          </cell>
          <cell r="AB32">
            <v>45292</v>
          </cell>
          <cell r="AC32">
            <v>45292</v>
          </cell>
          <cell r="AD32">
            <v>45292</v>
          </cell>
          <cell r="AE32">
            <v>45292</v>
          </cell>
          <cell r="AF32">
            <v>45292</v>
          </cell>
          <cell r="AG32">
            <v>45292</v>
          </cell>
          <cell r="AH32">
            <v>45292</v>
          </cell>
          <cell r="AI32">
            <v>45292</v>
          </cell>
          <cell r="AJ32">
            <v>45292</v>
          </cell>
          <cell r="AK32">
            <v>45292</v>
          </cell>
          <cell r="AL32">
            <v>45292</v>
          </cell>
          <cell r="AM32">
            <v>45292</v>
          </cell>
          <cell r="AN32">
            <v>45292</v>
          </cell>
          <cell r="AO32">
            <v>45292</v>
          </cell>
          <cell r="AP32">
            <v>45292</v>
          </cell>
          <cell r="AQ32">
            <v>45292</v>
          </cell>
          <cell r="AR32">
            <v>45292</v>
          </cell>
          <cell r="AS32">
            <v>45292</v>
          </cell>
          <cell r="AT32">
            <v>45292</v>
          </cell>
          <cell r="AU32">
            <v>45292</v>
          </cell>
          <cell r="AV32">
            <v>45292</v>
          </cell>
          <cell r="AW32">
            <v>45292</v>
          </cell>
          <cell r="AX32">
            <v>45292</v>
          </cell>
          <cell r="AY32">
            <v>45292</v>
          </cell>
          <cell r="AZ32">
            <v>0</v>
          </cell>
          <cell r="BA32">
            <v>0</v>
          </cell>
          <cell r="BB32">
            <v>200</v>
          </cell>
          <cell r="BC32">
            <v>200</v>
          </cell>
        </row>
        <row r="33">
          <cell r="B33" t="str">
            <v>ANTSL1</v>
          </cell>
          <cell r="C33" t="str">
            <v>Antasida DOEN suspensi 60 mL (1)</v>
          </cell>
          <cell r="D33">
            <v>1</v>
          </cell>
          <cell r="E33" t="str">
            <v>botol</v>
          </cell>
          <cell r="F33">
            <v>1</v>
          </cell>
          <cell r="G33">
            <v>1</v>
          </cell>
          <cell r="H33">
            <v>1</v>
          </cell>
          <cell r="I33">
            <v>4371.25</v>
          </cell>
          <cell r="J33">
            <v>4808.375</v>
          </cell>
          <cell r="K33">
            <v>5770.05</v>
          </cell>
          <cell r="L33">
            <v>4900</v>
          </cell>
          <cell r="M33">
            <v>5800</v>
          </cell>
          <cell r="N33">
            <v>6</v>
          </cell>
          <cell r="O33">
            <v>6</v>
          </cell>
          <cell r="P33">
            <v>6</v>
          </cell>
          <cell r="Q33" t="str">
            <v>S2356041</v>
          </cell>
          <cell r="R33">
            <v>45078</v>
          </cell>
          <cell r="S33" t="str">
            <v>KP09/09</v>
          </cell>
          <cell r="T33" t="str">
            <v>PT.PENTA VALENT</v>
          </cell>
          <cell r="U33">
            <v>45078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7</v>
          </cell>
          <cell r="BC33">
            <v>7</v>
          </cell>
        </row>
        <row r="34">
          <cell r="B34" t="str">
            <v>ANTSL2</v>
          </cell>
          <cell r="C34" t="str">
            <v>Antasida DOEN suspensi 60 mL (2)</v>
          </cell>
          <cell r="D34">
            <v>1</v>
          </cell>
          <cell r="E34" t="str">
            <v>botol</v>
          </cell>
          <cell r="F34">
            <v>1</v>
          </cell>
          <cell r="G34">
            <v>1</v>
          </cell>
          <cell r="H34">
            <v>1</v>
          </cell>
          <cell r="I34">
            <v>4371.25</v>
          </cell>
          <cell r="J34">
            <v>4808.375</v>
          </cell>
          <cell r="K34">
            <v>5770.05</v>
          </cell>
          <cell r="L34">
            <v>4900</v>
          </cell>
          <cell r="M34">
            <v>5800</v>
          </cell>
          <cell r="N34">
            <v>17</v>
          </cell>
          <cell r="O34">
            <v>17</v>
          </cell>
          <cell r="P34">
            <v>17</v>
          </cell>
          <cell r="Q34" t="str">
            <v>S2356064</v>
          </cell>
          <cell r="R34">
            <v>45170</v>
          </cell>
          <cell r="S34" t="str">
            <v>KP10/14</v>
          </cell>
          <cell r="T34" t="str">
            <v>PT.PENTA VALENT</v>
          </cell>
          <cell r="U34">
            <v>45170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</v>
          </cell>
          <cell r="BC34">
            <v>16</v>
          </cell>
        </row>
        <row r="35">
          <cell r="B35" t="str">
            <v>ANTSS4</v>
          </cell>
          <cell r="C35" t="str">
            <v>Antasida DOEN tablet (4)</v>
          </cell>
          <cell r="D35">
            <v>100</v>
          </cell>
          <cell r="E35" t="str">
            <v>tablet</v>
          </cell>
          <cell r="F35">
            <v>100</v>
          </cell>
          <cell r="G35">
            <v>100</v>
          </cell>
          <cell r="H35">
            <v>100</v>
          </cell>
          <cell r="I35">
            <v>131.82064000000003</v>
          </cell>
          <cell r="J35">
            <v>145.00270400000005</v>
          </cell>
          <cell r="K35">
            <v>174.00324480000006</v>
          </cell>
          <cell r="L35">
            <v>200</v>
          </cell>
          <cell r="M35">
            <v>200</v>
          </cell>
          <cell r="N35">
            <v>360</v>
          </cell>
          <cell r="O35">
            <v>360</v>
          </cell>
          <cell r="P35">
            <v>360</v>
          </cell>
          <cell r="Q35" t="str">
            <v>044793</v>
          </cell>
          <cell r="R35">
            <v>45566</v>
          </cell>
          <cell r="S35" t="str">
            <v>KP01/002</v>
          </cell>
          <cell r="T35" t="str">
            <v>PT SINGGASANA WITRA</v>
          </cell>
          <cell r="U35">
            <v>45566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360</v>
          </cell>
          <cell r="BC35">
            <v>360</v>
          </cell>
        </row>
        <row r="36">
          <cell r="B36" t="str">
            <v>ASFLT7</v>
          </cell>
          <cell r="C36" t="str">
            <v>Asam folat  tablet 1 mg(7)</v>
          </cell>
          <cell r="D36">
            <v>100</v>
          </cell>
          <cell r="E36" t="str">
            <v>tablet</v>
          </cell>
          <cell r="F36">
            <v>100</v>
          </cell>
          <cell r="G36">
            <v>100</v>
          </cell>
          <cell r="H36">
            <v>100</v>
          </cell>
          <cell r="I36">
            <v>95.45</v>
          </cell>
          <cell r="J36">
            <v>104.995</v>
          </cell>
          <cell r="K36">
            <v>125.994</v>
          </cell>
          <cell r="L36">
            <v>200</v>
          </cell>
          <cell r="M36">
            <v>200</v>
          </cell>
          <cell r="N36">
            <v>347</v>
          </cell>
          <cell r="O36">
            <v>347</v>
          </cell>
          <cell r="P36">
            <v>347</v>
          </cell>
          <cell r="Q36" t="str">
            <v>013613</v>
          </cell>
          <cell r="R36">
            <v>45748</v>
          </cell>
          <cell r="S36" t="str">
            <v>KP11/1</v>
          </cell>
          <cell r="T36" t="str">
            <v>PT.SINGGASANA WITRA SURYAMAS</v>
          </cell>
          <cell r="U36">
            <v>45748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347</v>
          </cell>
          <cell r="BC36">
            <v>347</v>
          </cell>
        </row>
        <row r="37">
          <cell r="B37" t="str">
            <v>ASMMS10</v>
          </cell>
          <cell r="C37" t="str">
            <v>Asam Mefenamat tablet 500 mg (10)</v>
          </cell>
          <cell r="D37">
            <v>100</v>
          </cell>
          <cell r="E37" t="str">
            <v>tablet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9</v>
          </cell>
          <cell r="O37">
            <v>9</v>
          </cell>
          <cell r="P37">
            <v>9</v>
          </cell>
          <cell r="Q37" t="str">
            <v>HTMECA16035</v>
          </cell>
          <cell r="R37">
            <v>45290</v>
          </cell>
          <cell r="S37" t="str">
            <v>KP02/2</v>
          </cell>
          <cell r="T37" t="str">
            <v>PT.SINGGASANA WITRA SURYAMAS</v>
          </cell>
          <cell r="U37">
            <v>45290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9</v>
          </cell>
          <cell r="AN37">
            <v>9</v>
          </cell>
          <cell r="AO37">
            <v>9</v>
          </cell>
          <cell r="AP37">
            <v>9</v>
          </cell>
          <cell r="AQ37">
            <v>9</v>
          </cell>
          <cell r="AR37">
            <v>9</v>
          </cell>
          <cell r="AS37">
            <v>9</v>
          </cell>
          <cell r="AT37">
            <v>9</v>
          </cell>
          <cell r="AU37">
            <v>9</v>
          </cell>
          <cell r="AV37">
            <v>9</v>
          </cell>
          <cell r="AW37">
            <v>9</v>
          </cell>
          <cell r="AX37">
            <v>9</v>
          </cell>
          <cell r="AY37">
            <v>9</v>
          </cell>
          <cell r="AZ37">
            <v>9</v>
          </cell>
          <cell r="BA37">
            <v>9</v>
          </cell>
          <cell r="BB37">
            <v>0</v>
          </cell>
          <cell r="BC37">
            <v>0</v>
          </cell>
        </row>
        <row r="38">
          <cell r="B38" t="str">
            <v>ASMMS11</v>
          </cell>
          <cell r="C38" t="str">
            <v>Asam Mefenamat tablet 500 mg (11)</v>
          </cell>
          <cell r="D38">
            <v>100</v>
          </cell>
          <cell r="E38" t="str">
            <v>tablet</v>
          </cell>
          <cell r="F38">
            <v>100</v>
          </cell>
          <cell r="G38">
            <v>100</v>
          </cell>
          <cell r="H38">
            <v>100</v>
          </cell>
          <cell r="I38">
            <v>275</v>
          </cell>
          <cell r="J38">
            <v>302.5</v>
          </cell>
          <cell r="K38">
            <v>363</v>
          </cell>
          <cell r="L38">
            <v>400</v>
          </cell>
          <cell r="M38">
            <v>400</v>
          </cell>
          <cell r="N38">
            <v>160</v>
          </cell>
          <cell r="O38">
            <v>160</v>
          </cell>
          <cell r="P38">
            <v>160</v>
          </cell>
          <cell r="Q38" t="str">
            <v>HTMECA16035</v>
          </cell>
          <cell r="R38">
            <v>45290</v>
          </cell>
          <cell r="S38" t="str">
            <v>KP02/2</v>
          </cell>
          <cell r="T38" t="str">
            <v>PT.SINGGASANA WITRA SURYAMAS</v>
          </cell>
          <cell r="U38">
            <v>10</v>
          </cell>
          <cell r="V38">
            <v>0</v>
          </cell>
          <cell r="W38">
            <v>0</v>
          </cell>
          <cell r="X38">
            <v>10</v>
          </cell>
          <cell r="Y38">
            <v>10</v>
          </cell>
          <cell r="Z38">
            <v>35</v>
          </cell>
          <cell r="AA38">
            <v>10</v>
          </cell>
          <cell r="AB38">
            <v>20</v>
          </cell>
          <cell r="AC38">
            <v>20</v>
          </cell>
          <cell r="AD38">
            <v>20</v>
          </cell>
          <cell r="AE38">
            <v>20</v>
          </cell>
          <cell r="AF38">
            <v>20</v>
          </cell>
          <cell r="AG38">
            <v>25</v>
          </cell>
          <cell r="AH38">
            <v>10</v>
          </cell>
          <cell r="AI38">
            <v>10</v>
          </cell>
          <cell r="AJ38">
            <v>10</v>
          </cell>
          <cell r="AK38">
            <v>10</v>
          </cell>
          <cell r="AL38">
            <v>10</v>
          </cell>
          <cell r="AM38">
            <v>10</v>
          </cell>
          <cell r="AN38">
            <v>10</v>
          </cell>
          <cell r="AO38">
            <v>10</v>
          </cell>
          <cell r="AP38">
            <v>10</v>
          </cell>
          <cell r="AQ38">
            <v>10</v>
          </cell>
          <cell r="AR38">
            <v>10</v>
          </cell>
          <cell r="AS38">
            <v>10</v>
          </cell>
          <cell r="AT38">
            <v>10</v>
          </cell>
          <cell r="AU38">
            <v>10</v>
          </cell>
          <cell r="AV38">
            <v>10</v>
          </cell>
          <cell r="AW38">
            <v>10</v>
          </cell>
          <cell r="AX38">
            <v>10</v>
          </cell>
          <cell r="AY38">
            <v>10</v>
          </cell>
          <cell r="AZ38">
            <v>160</v>
          </cell>
          <cell r="BA38">
            <v>160</v>
          </cell>
          <cell r="BB38">
            <v>0</v>
          </cell>
          <cell r="BC38">
            <v>0</v>
          </cell>
        </row>
        <row r="39">
          <cell r="B39" t="str">
            <v>ASMMS12</v>
          </cell>
          <cell r="C39" t="str">
            <v>Asam Mefenamat tablet 500 mg (12)</v>
          </cell>
          <cell r="D39">
            <v>100</v>
          </cell>
          <cell r="E39" t="str">
            <v>tablet</v>
          </cell>
          <cell r="F39">
            <v>100</v>
          </cell>
          <cell r="G39">
            <v>100</v>
          </cell>
          <cell r="H39">
            <v>100</v>
          </cell>
          <cell r="I39">
            <v>245.465</v>
          </cell>
          <cell r="J39">
            <v>270.01150000000001</v>
          </cell>
          <cell r="K39">
            <v>324.0138</v>
          </cell>
          <cell r="L39">
            <v>300</v>
          </cell>
          <cell r="M39">
            <v>400</v>
          </cell>
          <cell r="N39">
            <v>0</v>
          </cell>
          <cell r="O39">
            <v>200</v>
          </cell>
          <cell r="P39">
            <v>200</v>
          </cell>
          <cell r="Q39" t="str">
            <v>HTMECA21156</v>
          </cell>
          <cell r="R39">
            <v>45292</v>
          </cell>
          <cell r="S39" t="str">
            <v>KP04/3</v>
          </cell>
          <cell r="T39" t="str">
            <v>PT Enseval Putera Megatrading</v>
          </cell>
          <cell r="U39">
            <v>45292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6</v>
          </cell>
          <cell r="AN39">
            <v>6</v>
          </cell>
          <cell r="AO39">
            <v>15</v>
          </cell>
          <cell r="AP39">
            <v>15</v>
          </cell>
          <cell r="AQ39">
            <v>15</v>
          </cell>
          <cell r="AR39">
            <v>15</v>
          </cell>
          <cell r="AS39">
            <v>20</v>
          </cell>
          <cell r="AT39">
            <v>20</v>
          </cell>
          <cell r="AU39">
            <v>20</v>
          </cell>
          <cell r="AV39">
            <v>34</v>
          </cell>
          <cell r="AW39">
            <v>34</v>
          </cell>
          <cell r="AX39">
            <v>34</v>
          </cell>
          <cell r="AY39">
            <v>34</v>
          </cell>
          <cell r="AZ39">
            <v>75</v>
          </cell>
          <cell r="BA39">
            <v>75</v>
          </cell>
          <cell r="BB39">
            <v>125</v>
          </cell>
          <cell r="BC39">
            <v>125</v>
          </cell>
        </row>
        <row r="40">
          <cell r="B40" t="str">
            <v>ASTRK1</v>
          </cell>
          <cell r="C40" t="str">
            <v>Asam Traneksamat 500 mg tablet</v>
          </cell>
          <cell r="D40">
            <v>100</v>
          </cell>
          <cell r="E40" t="str">
            <v>tablet</v>
          </cell>
          <cell r="F40">
            <v>100</v>
          </cell>
          <cell r="G40">
            <v>100</v>
          </cell>
          <cell r="H40">
            <v>100</v>
          </cell>
          <cell r="I40">
            <v>680</v>
          </cell>
          <cell r="J40">
            <v>748</v>
          </cell>
          <cell r="K40">
            <v>897.6</v>
          </cell>
          <cell r="L40">
            <v>800</v>
          </cell>
          <cell r="M40">
            <v>900</v>
          </cell>
          <cell r="N40">
            <v>170</v>
          </cell>
          <cell r="O40">
            <v>170</v>
          </cell>
          <cell r="P40">
            <v>170</v>
          </cell>
          <cell r="Q40" t="str">
            <v>077514</v>
          </cell>
          <cell r="R40">
            <v>0</v>
          </cell>
          <cell r="S40" t="str">
            <v>KP11/10</v>
          </cell>
          <cell r="T40" t="str">
            <v>PT KUDAMAS JAYA MAKMUR SENTOSA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170</v>
          </cell>
          <cell r="BC40">
            <v>170</v>
          </cell>
        </row>
        <row r="41">
          <cell r="B41" t="str">
            <v>ASPL5</v>
          </cell>
          <cell r="C41" t="str">
            <v>Aspillet Chew Tablet 80 mg (5)</v>
          </cell>
          <cell r="D41">
            <v>100</v>
          </cell>
          <cell r="E41" t="str">
            <v>tablet</v>
          </cell>
          <cell r="F41">
            <v>100</v>
          </cell>
          <cell r="G41">
            <v>100</v>
          </cell>
          <cell r="H41">
            <v>100</v>
          </cell>
          <cell r="I41">
            <v>554.5454545454545</v>
          </cell>
          <cell r="J41">
            <v>610</v>
          </cell>
          <cell r="K41">
            <v>732</v>
          </cell>
          <cell r="L41">
            <v>700</v>
          </cell>
          <cell r="M41">
            <v>800</v>
          </cell>
          <cell r="N41">
            <v>400</v>
          </cell>
          <cell r="O41">
            <v>400</v>
          </cell>
          <cell r="P41">
            <v>400</v>
          </cell>
          <cell r="Q41" t="str">
            <v>21165401</v>
          </cell>
          <cell r="R41">
            <v>45292</v>
          </cell>
          <cell r="S41" t="str">
            <v>KP10/20</v>
          </cell>
          <cell r="T41" t="str">
            <v>PT KUDAMAS JAYA MAKMUR SENTOSA</v>
          </cell>
          <cell r="U41">
            <v>45292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30</v>
          </cell>
          <cell r="AB41">
            <v>30</v>
          </cell>
          <cell r="AC41">
            <v>30</v>
          </cell>
          <cell r="AD41">
            <v>30</v>
          </cell>
          <cell r="AE41">
            <v>30</v>
          </cell>
          <cell r="AF41">
            <v>30</v>
          </cell>
          <cell r="AG41">
            <v>30</v>
          </cell>
          <cell r="AH41">
            <v>30</v>
          </cell>
          <cell r="AI41">
            <v>30</v>
          </cell>
          <cell r="AJ41">
            <v>30</v>
          </cell>
          <cell r="AK41">
            <v>30</v>
          </cell>
          <cell r="AL41">
            <v>30</v>
          </cell>
          <cell r="AM41">
            <v>30</v>
          </cell>
          <cell r="AN41">
            <v>30</v>
          </cell>
          <cell r="AO41">
            <v>30</v>
          </cell>
          <cell r="AP41">
            <v>30</v>
          </cell>
          <cell r="AQ41">
            <v>30</v>
          </cell>
          <cell r="AR41">
            <v>30</v>
          </cell>
          <cell r="AS41">
            <v>30</v>
          </cell>
          <cell r="AT41">
            <v>30</v>
          </cell>
          <cell r="AU41">
            <v>30</v>
          </cell>
          <cell r="AV41">
            <v>20</v>
          </cell>
          <cell r="AW41">
            <v>20</v>
          </cell>
          <cell r="AX41">
            <v>20</v>
          </cell>
          <cell r="AY41">
            <v>20</v>
          </cell>
          <cell r="AZ41">
            <v>80</v>
          </cell>
          <cell r="BA41">
            <v>80</v>
          </cell>
          <cell r="BB41">
            <v>320</v>
          </cell>
          <cell r="BC41">
            <v>320</v>
          </cell>
        </row>
        <row r="42">
          <cell r="B42" t="str">
            <v>AZTH2</v>
          </cell>
          <cell r="C42" t="str">
            <v>Azithromycin Dihydrat 500 mg (2)</v>
          </cell>
          <cell r="D42">
            <v>10</v>
          </cell>
          <cell r="E42" t="str">
            <v>tablet</v>
          </cell>
          <cell r="F42">
            <v>10</v>
          </cell>
          <cell r="G42">
            <v>10</v>
          </cell>
          <cell r="H42">
            <v>10</v>
          </cell>
          <cell r="I42">
            <v>7000</v>
          </cell>
          <cell r="J42">
            <v>7700.0000000000009</v>
          </cell>
          <cell r="K42">
            <v>9240</v>
          </cell>
          <cell r="L42">
            <v>7700</v>
          </cell>
          <cell r="M42">
            <v>9300</v>
          </cell>
          <cell r="N42">
            <v>290</v>
          </cell>
          <cell r="O42">
            <v>290</v>
          </cell>
          <cell r="P42">
            <v>290</v>
          </cell>
          <cell r="Q42">
            <v>2103102</v>
          </cell>
          <cell r="R42">
            <v>44986</v>
          </cell>
          <cell r="S42" t="str">
            <v>KP06/06</v>
          </cell>
          <cell r="T42">
            <v>44986</v>
          </cell>
          <cell r="U42">
            <v>44986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  <cell r="AF42">
            <v>5</v>
          </cell>
          <cell r="AG42">
            <v>5</v>
          </cell>
          <cell r="AH42">
            <v>5</v>
          </cell>
          <cell r="AI42">
            <v>5</v>
          </cell>
          <cell r="AJ42">
            <v>5</v>
          </cell>
          <cell r="AK42">
            <v>5</v>
          </cell>
          <cell r="AL42">
            <v>5</v>
          </cell>
          <cell r="AM42">
            <v>5</v>
          </cell>
          <cell r="AN42">
            <v>5</v>
          </cell>
          <cell r="AO42">
            <v>5</v>
          </cell>
          <cell r="AP42">
            <v>5</v>
          </cell>
          <cell r="AQ42">
            <v>5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5</v>
          </cell>
          <cell r="BB42">
            <v>285</v>
          </cell>
          <cell r="BC42">
            <v>285</v>
          </cell>
        </row>
        <row r="43">
          <cell r="B43" t="str">
            <v>BTDNX1</v>
          </cell>
          <cell r="C43" t="str">
            <v>Betadine 5cc</v>
          </cell>
          <cell r="D43">
            <v>1</v>
          </cell>
          <cell r="E43" t="str">
            <v>botol</v>
          </cell>
          <cell r="F43">
            <v>3480</v>
          </cell>
          <cell r="G43">
            <v>3828.0000000000005</v>
          </cell>
          <cell r="H43">
            <v>4593.6000000000004</v>
          </cell>
          <cell r="I43">
            <v>3850</v>
          </cell>
          <cell r="J43">
            <v>4235</v>
          </cell>
          <cell r="K43">
            <v>5082</v>
          </cell>
          <cell r="L43">
            <v>4300</v>
          </cell>
          <cell r="M43">
            <v>5100</v>
          </cell>
          <cell r="N43">
            <v>12</v>
          </cell>
          <cell r="O43">
            <v>12</v>
          </cell>
          <cell r="P43">
            <v>12</v>
          </cell>
          <cell r="Q43" t="str">
            <v>HB18050</v>
          </cell>
          <cell r="R43">
            <v>44743</v>
          </cell>
          <cell r="S43" t="str">
            <v>DO-01607/VI/19</v>
          </cell>
          <cell r="T43" t="str">
            <v>PT. SINGGASANA WITRA SURYAMAS</v>
          </cell>
          <cell r="U43">
            <v>44743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12</v>
          </cell>
          <cell r="BC43">
            <v>12</v>
          </cell>
        </row>
        <row r="44">
          <cell r="B44" t="str">
            <v>BTDNX12</v>
          </cell>
          <cell r="C44" t="str">
            <v>Betadine 5cc (2)</v>
          </cell>
          <cell r="D44">
            <v>1</v>
          </cell>
          <cell r="E44" t="str">
            <v>botol</v>
          </cell>
          <cell r="F44">
            <v>1</v>
          </cell>
          <cell r="G44">
            <v>1</v>
          </cell>
          <cell r="H44">
            <v>1</v>
          </cell>
          <cell r="I44">
            <v>3850</v>
          </cell>
          <cell r="J44">
            <v>4235</v>
          </cell>
          <cell r="K44">
            <v>5082</v>
          </cell>
          <cell r="L44">
            <v>4300</v>
          </cell>
          <cell r="M44">
            <v>5100</v>
          </cell>
          <cell r="N44">
            <v>3</v>
          </cell>
          <cell r="O44">
            <v>3</v>
          </cell>
          <cell r="P44">
            <v>3</v>
          </cell>
          <cell r="Q44" t="str">
            <v>BB19070</v>
          </cell>
          <cell r="R44">
            <v>44927</v>
          </cell>
          <cell r="S44" t="str">
            <v>KP01/002</v>
          </cell>
          <cell r="T44" t="str">
            <v>PT SINGGASANA WITRA</v>
          </cell>
          <cell r="U44">
            <v>44927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0</v>
          </cell>
          <cell r="BC44">
            <v>0</v>
          </cell>
        </row>
        <row r="45">
          <cell r="B45" t="str">
            <v>BTDNX13</v>
          </cell>
          <cell r="C45" t="str">
            <v>Betadine 5cc (3)</v>
          </cell>
          <cell r="D45">
            <v>1</v>
          </cell>
          <cell r="E45" t="str">
            <v>botol</v>
          </cell>
          <cell r="F45">
            <v>1</v>
          </cell>
          <cell r="G45">
            <v>1</v>
          </cell>
          <cell r="H45">
            <v>1</v>
          </cell>
          <cell r="I45">
            <v>3850</v>
          </cell>
          <cell r="J45">
            <v>4235</v>
          </cell>
          <cell r="K45">
            <v>5082</v>
          </cell>
          <cell r="L45">
            <v>4300</v>
          </cell>
          <cell r="M45">
            <v>5100</v>
          </cell>
          <cell r="N45">
            <v>36</v>
          </cell>
          <cell r="O45">
            <v>36</v>
          </cell>
          <cell r="P45">
            <v>36</v>
          </cell>
          <cell r="Q45" t="str">
            <v>IB19055</v>
          </cell>
          <cell r="R45">
            <v>45139</v>
          </cell>
          <cell r="S45" t="str">
            <v>KP01/002</v>
          </cell>
          <cell r="T45" t="str">
            <v>PT SINGGASANA WITRA</v>
          </cell>
          <cell r="U45">
            <v>45139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36</v>
          </cell>
          <cell r="BC45">
            <v>36</v>
          </cell>
        </row>
        <row r="46">
          <cell r="B46" t="str">
            <v>BTDNG1</v>
          </cell>
          <cell r="C46" t="str">
            <v xml:space="preserve">Betadine Gargle </v>
          </cell>
          <cell r="D46">
            <v>1</v>
          </cell>
          <cell r="E46" t="str">
            <v>botol</v>
          </cell>
          <cell r="F46">
            <v>1</v>
          </cell>
          <cell r="G46">
            <v>1</v>
          </cell>
          <cell r="H46">
            <v>1</v>
          </cell>
          <cell r="I46">
            <v>18000</v>
          </cell>
          <cell r="J46">
            <v>19800</v>
          </cell>
          <cell r="K46">
            <v>23760</v>
          </cell>
          <cell r="L46">
            <v>19800</v>
          </cell>
          <cell r="M46">
            <v>23800</v>
          </cell>
          <cell r="N46">
            <v>34</v>
          </cell>
          <cell r="O46">
            <v>34</v>
          </cell>
          <cell r="P46">
            <v>34</v>
          </cell>
          <cell r="Q46" t="str">
            <v>LB21030</v>
          </cell>
          <cell r="R46">
            <v>45597</v>
          </cell>
          <cell r="S46" t="str">
            <v>KP01/07</v>
          </cell>
          <cell r="T46" t="str">
            <v>PT KUDAMAS JAYA MAKMUR SENTOSA</v>
          </cell>
          <cell r="U46">
            <v>45597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34</v>
          </cell>
          <cell r="BC46">
            <v>34</v>
          </cell>
        </row>
        <row r="47">
          <cell r="B47" t="str">
            <v>BTHSS7</v>
          </cell>
          <cell r="C47" t="str">
            <v>Betahistine 6 mg tablet (7)</v>
          </cell>
          <cell r="D47">
            <v>30</v>
          </cell>
          <cell r="E47" t="str">
            <v>tablet</v>
          </cell>
          <cell r="F47">
            <v>30</v>
          </cell>
          <cell r="G47">
            <v>30</v>
          </cell>
          <cell r="H47">
            <v>30</v>
          </cell>
          <cell r="I47">
            <v>490</v>
          </cell>
          <cell r="J47">
            <v>539</v>
          </cell>
          <cell r="K47">
            <v>646.79999999999995</v>
          </cell>
          <cell r="L47">
            <v>600</v>
          </cell>
          <cell r="M47">
            <v>700</v>
          </cell>
          <cell r="N47">
            <v>254</v>
          </cell>
          <cell r="O47">
            <v>254</v>
          </cell>
          <cell r="P47">
            <v>254</v>
          </cell>
          <cell r="Q47" t="str">
            <v>2109023</v>
          </cell>
          <cell r="R47">
            <v>45170</v>
          </cell>
          <cell r="S47" t="str">
            <v>KP10/12</v>
          </cell>
          <cell r="T47" t="str">
            <v>PT.PENTA VALENT</v>
          </cell>
          <cell r="U47">
            <v>45170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10</v>
          </cell>
          <cell r="AC47">
            <v>10</v>
          </cell>
          <cell r="AD47">
            <v>10</v>
          </cell>
          <cell r="AE47">
            <v>10</v>
          </cell>
          <cell r="AF47">
            <v>10</v>
          </cell>
          <cell r="AG47">
            <v>10</v>
          </cell>
          <cell r="AH47">
            <v>10</v>
          </cell>
          <cell r="AI47">
            <v>10</v>
          </cell>
          <cell r="AJ47">
            <v>10</v>
          </cell>
          <cell r="AK47">
            <v>10</v>
          </cell>
          <cell r="AL47">
            <v>10</v>
          </cell>
          <cell r="AM47">
            <v>10</v>
          </cell>
          <cell r="AN47">
            <v>10</v>
          </cell>
          <cell r="AO47">
            <v>15</v>
          </cell>
          <cell r="AP47">
            <v>15</v>
          </cell>
          <cell r="AQ47">
            <v>15</v>
          </cell>
          <cell r="AR47">
            <v>15</v>
          </cell>
          <cell r="AS47">
            <v>15</v>
          </cell>
          <cell r="AT47">
            <v>15</v>
          </cell>
          <cell r="AU47">
            <v>15</v>
          </cell>
          <cell r="AV47">
            <v>15</v>
          </cell>
          <cell r="AW47">
            <v>15</v>
          </cell>
          <cell r="AX47">
            <v>15</v>
          </cell>
          <cell r="AY47">
            <v>15</v>
          </cell>
          <cell r="AZ47">
            <v>45</v>
          </cell>
          <cell r="BA47">
            <v>45</v>
          </cell>
          <cell r="BB47">
            <v>209</v>
          </cell>
          <cell r="BC47">
            <v>209</v>
          </cell>
        </row>
        <row r="48">
          <cell r="B48" t="str">
            <v>BTMSX6</v>
          </cell>
          <cell r="C48" t="str">
            <v>Betametason 0,1% cream 5 g (6)</v>
          </cell>
          <cell r="D48">
            <v>1</v>
          </cell>
          <cell r="E48" t="str">
            <v>tube</v>
          </cell>
          <cell r="F48">
            <v>1</v>
          </cell>
          <cell r="G48">
            <v>1</v>
          </cell>
          <cell r="H48">
            <v>1</v>
          </cell>
          <cell r="I48">
            <v>2160</v>
          </cell>
          <cell r="J48">
            <v>2376</v>
          </cell>
          <cell r="K48">
            <v>2851.2</v>
          </cell>
          <cell r="L48">
            <v>2400</v>
          </cell>
          <cell r="M48">
            <v>2900</v>
          </cell>
          <cell r="N48">
            <v>10</v>
          </cell>
          <cell r="O48">
            <v>10</v>
          </cell>
          <cell r="P48">
            <v>10</v>
          </cell>
          <cell r="Q48" t="str">
            <v>46455017</v>
          </cell>
          <cell r="R48">
            <v>45870</v>
          </cell>
          <cell r="S48">
            <v>45870</v>
          </cell>
          <cell r="T48">
            <v>45870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2</v>
          </cell>
          <cell r="BA48">
            <v>2</v>
          </cell>
          <cell r="BB48">
            <v>8</v>
          </cell>
          <cell r="BC48">
            <v>8</v>
          </cell>
        </row>
        <row r="49">
          <cell r="B49" t="str">
            <v>BTMSX7</v>
          </cell>
          <cell r="C49" t="str">
            <v>Betametason 0,1% cream 5 g (7)</v>
          </cell>
          <cell r="D49">
            <v>1</v>
          </cell>
          <cell r="E49" t="str">
            <v>tube</v>
          </cell>
          <cell r="F49">
            <v>1</v>
          </cell>
          <cell r="G49">
            <v>1</v>
          </cell>
          <cell r="H49">
            <v>1</v>
          </cell>
          <cell r="I49">
            <v>4545.2365</v>
          </cell>
          <cell r="J49">
            <v>4999.7601500000001</v>
          </cell>
          <cell r="K49">
            <v>5999.7121799999995</v>
          </cell>
          <cell r="L49">
            <v>5000</v>
          </cell>
          <cell r="M49">
            <v>6000</v>
          </cell>
          <cell r="N49">
            <v>14</v>
          </cell>
          <cell r="O49">
            <v>14</v>
          </cell>
          <cell r="P49">
            <v>14</v>
          </cell>
          <cell r="Q49" t="str">
            <v>6518</v>
          </cell>
          <cell r="R49">
            <v>45200</v>
          </cell>
          <cell r="S49" t="str">
            <v>KP01/04</v>
          </cell>
          <cell r="T49" t="str">
            <v>PT SINGGASANA WITRA SURYAMAS</v>
          </cell>
          <cell r="U49">
            <v>45200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2</v>
          </cell>
          <cell r="AT49">
            <v>2</v>
          </cell>
          <cell r="AU49">
            <v>2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9</v>
          </cell>
          <cell r="BA49">
            <v>9</v>
          </cell>
          <cell r="BB49">
            <v>5</v>
          </cell>
          <cell r="BC49">
            <v>5</v>
          </cell>
        </row>
        <row r="50">
          <cell r="B50" t="str">
            <v>BNSNX14</v>
          </cell>
          <cell r="C50" t="str">
            <v>Betason-N cream 5 g (14)</v>
          </cell>
          <cell r="D50">
            <v>1</v>
          </cell>
          <cell r="E50" t="str">
            <v>tube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 t="str">
            <v>K13202W</v>
          </cell>
          <cell r="R50">
            <v>45598</v>
          </cell>
          <cell r="S50">
            <v>45598</v>
          </cell>
          <cell r="T50">
            <v>45598</v>
          </cell>
          <cell r="U50">
            <v>45598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0</v>
          </cell>
          <cell r="BC50">
            <v>0</v>
          </cell>
        </row>
        <row r="51">
          <cell r="B51" t="str">
            <v>BNSNX15</v>
          </cell>
          <cell r="C51" t="str">
            <v>Betason-N cream 5 g (15)</v>
          </cell>
          <cell r="D51">
            <v>1</v>
          </cell>
          <cell r="E51" t="str">
            <v>tube</v>
          </cell>
          <cell r="F51">
            <v>1</v>
          </cell>
          <cell r="G51">
            <v>1</v>
          </cell>
          <cell r="H51">
            <v>1</v>
          </cell>
          <cell r="I51">
            <v>10045</v>
          </cell>
          <cell r="J51">
            <v>11049.5</v>
          </cell>
          <cell r="K51">
            <v>13259.4</v>
          </cell>
          <cell r="L51">
            <v>11100</v>
          </cell>
          <cell r="M51">
            <v>13300</v>
          </cell>
          <cell r="N51">
            <v>9</v>
          </cell>
          <cell r="O51">
            <v>9</v>
          </cell>
          <cell r="P51">
            <v>9</v>
          </cell>
          <cell r="Q51" t="str">
            <v>K13202W</v>
          </cell>
          <cell r="R51">
            <v>45597</v>
          </cell>
          <cell r="S51" t="str">
            <v>KP03/3</v>
          </cell>
          <cell r="T51" t="str">
            <v>PT PLANET EXCELENCIA PHARMACY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</v>
          </cell>
          <cell r="AA51">
            <v>1</v>
          </cell>
          <cell r="AB51">
            <v>2</v>
          </cell>
          <cell r="AC51">
            <v>2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  <cell r="AP51">
            <v>3</v>
          </cell>
          <cell r="AQ51">
            <v>3</v>
          </cell>
          <cell r="AR51">
            <v>3</v>
          </cell>
          <cell r="AS51">
            <v>3</v>
          </cell>
          <cell r="AT51">
            <v>3</v>
          </cell>
          <cell r="AU51">
            <v>3</v>
          </cell>
          <cell r="AV51">
            <v>3</v>
          </cell>
          <cell r="AW51">
            <v>3</v>
          </cell>
          <cell r="AX51">
            <v>3</v>
          </cell>
          <cell r="AY51">
            <v>3</v>
          </cell>
          <cell r="AZ51">
            <v>9</v>
          </cell>
          <cell r="BA51">
            <v>9</v>
          </cell>
          <cell r="BB51">
            <v>0</v>
          </cell>
          <cell r="BC51">
            <v>0</v>
          </cell>
        </row>
        <row r="52">
          <cell r="B52" t="str">
            <v>BNSNX16</v>
          </cell>
          <cell r="C52" t="str">
            <v>Betason-N cream 5 g (16)</v>
          </cell>
          <cell r="D52">
            <v>1</v>
          </cell>
          <cell r="E52" t="str">
            <v>tube</v>
          </cell>
          <cell r="F52">
            <v>1</v>
          </cell>
          <cell r="G52">
            <v>1</v>
          </cell>
          <cell r="H52">
            <v>1</v>
          </cell>
          <cell r="I52">
            <v>11287.878787878786</v>
          </cell>
          <cell r="J52">
            <v>12416.666666666666</v>
          </cell>
          <cell r="K52">
            <v>14899.999999999998</v>
          </cell>
          <cell r="L52">
            <v>12500</v>
          </cell>
          <cell r="M52">
            <v>14900</v>
          </cell>
          <cell r="N52">
            <v>0</v>
          </cell>
          <cell r="O52">
            <v>12</v>
          </cell>
          <cell r="P52">
            <v>12</v>
          </cell>
          <cell r="Q52" t="str">
            <v>A20041W</v>
          </cell>
          <cell r="R52">
            <v>45658</v>
          </cell>
          <cell r="S52" t="str">
            <v>KP04/4</v>
          </cell>
          <cell r="T52" t="str">
            <v>PT KUDAMAS JAYA MAKMUR SENTOSA</v>
          </cell>
          <cell r="U52">
            <v>45658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3</v>
          </cell>
          <cell r="BA52">
            <v>3</v>
          </cell>
          <cell r="BB52">
            <v>9</v>
          </cell>
          <cell r="BC52">
            <v>9</v>
          </cell>
        </row>
        <row r="53">
          <cell r="B53" t="str">
            <v>BPLCX1</v>
          </cell>
          <cell r="C53" t="str">
            <v xml:space="preserve">Bioplacenton gel 15 g </v>
          </cell>
          <cell r="D53">
            <v>1</v>
          </cell>
          <cell r="E53" t="str">
            <v>tube</v>
          </cell>
          <cell r="F53">
            <v>12865</v>
          </cell>
          <cell r="G53">
            <v>14151.500000000002</v>
          </cell>
          <cell r="H53">
            <v>16981.800000000003</v>
          </cell>
          <cell r="I53">
            <v>12865</v>
          </cell>
          <cell r="J53">
            <v>14151.500000000002</v>
          </cell>
          <cell r="K53">
            <v>16981.800000000003</v>
          </cell>
          <cell r="L53">
            <v>14200</v>
          </cell>
          <cell r="M53">
            <v>17000</v>
          </cell>
          <cell r="N53">
            <v>1</v>
          </cell>
          <cell r="O53">
            <v>1</v>
          </cell>
          <cell r="P53">
            <v>1</v>
          </cell>
          <cell r="Q53" t="str">
            <v>KCBPCA05756</v>
          </cell>
          <cell r="R53">
            <v>44835</v>
          </cell>
          <cell r="S53" t="str">
            <v>DO-10131/III/19</v>
          </cell>
          <cell r="T53" t="str">
            <v>PT SINGGASANA WITRA SURYAMAS</v>
          </cell>
          <cell r="U53">
            <v>44835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</v>
          </cell>
          <cell r="BC53">
            <v>1</v>
          </cell>
        </row>
        <row r="54">
          <cell r="B54" t="str">
            <v>BPLCX2</v>
          </cell>
          <cell r="C54" t="str">
            <v>Bioplacenton gel 15 g (2)</v>
          </cell>
          <cell r="D54">
            <v>1</v>
          </cell>
          <cell r="E54" t="str">
            <v>tube</v>
          </cell>
          <cell r="F54">
            <v>1</v>
          </cell>
          <cell r="G54">
            <v>1</v>
          </cell>
          <cell r="H54">
            <v>1</v>
          </cell>
          <cell r="I54">
            <v>22000</v>
          </cell>
          <cell r="J54">
            <v>24200.000000000004</v>
          </cell>
          <cell r="K54">
            <v>29040.000000000004</v>
          </cell>
          <cell r="L54">
            <v>24200</v>
          </cell>
          <cell r="M54">
            <v>29100</v>
          </cell>
          <cell r="N54">
            <v>10</v>
          </cell>
          <cell r="O54">
            <v>10</v>
          </cell>
          <cell r="P54">
            <v>10</v>
          </cell>
          <cell r="Q54" t="str">
            <v>KCBPCA14910</v>
          </cell>
          <cell r="R54">
            <v>45139</v>
          </cell>
          <cell r="S54" t="str">
            <v>KP11/2</v>
          </cell>
          <cell r="T54" t="str">
            <v>PT.ENSEVAL PUTERA MEGATRADING</v>
          </cell>
          <cell r="U54">
            <v>45139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9</v>
          </cell>
          <cell r="BC54">
            <v>9</v>
          </cell>
        </row>
        <row r="55">
          <cell r="B55" t="str">
            <v>BSLV1</v>
          </cell>
          <cell r="C55" t="str">
            <v>Bisolvon Solution 50mL</v>
          </cell>
          <cell r="D55">
            <v>1</v>
          </cell>
          <cell r="E55" t="str">
            <v>botol</v>
          </cell>
          <cell r="F55">
            <v>1</v>
          </cell>
          <cell r="G55">
            <v>1</v>
          </cell>
          <cell r="H55">
            <v>1</v>
          </cell>
          <cell r="I55">
            <v>76363.636363636353</v>
          </cell>
          <cell r="J55">
            <v>84000</v>
          </cell>
          <cell r="K55">
            <v>100800</v>
          </cell>
          <cell r="L55">
            <v>84000</v>
          </cell>
          <cell r="M55">
            <v>100800</v>
          </cell>
          <cell r="N55">
            <v>1</v>
          </cell>
          <cell r="O55">
            <v>1</v>
          </cell>
          <cell r="P55">
            <v>1</v>
          </cell>
          <cell r="Q55" t="str">
            <v>21100528</v>
          </cell>
          <cell r="R55">
            <v>45536</v>
          </cell>
          <cell r="S55" t="str">
            <v>KP01/07</v>
          </cell>
          <cell r="T55" t="str">
            <v>PT KUDAMAS JAYA MAKMUR SENTOSA</v>
          </cell>
          <cell r="U55">
            <v>45536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1</v>
          </cell>
          <cell r="BB55">
            <v>0</v>
          </cell>
          <cell r="BC55">
            <v>0</v>
          </cell>
        </row>
        <row r="56">
          <cell r="B56" t="str">
            <v>BISO1</v>
          </cell>
          <cell r="C56" t="str">
            <v>Bisoprolol Fumarate tablet 2.5 mg</v>
          </cell>
          <cell r="D56">
            <v>100</v>
          </cell>
          <cell r="E56" t="str">
            <v>tablet</v>
          </cell>
          <cell r="F56">
            <v>100</v>
          </cell>
          <cell r="G56">
            <v>100</v>
          </cell>
          <cell r="H56">
            <v>100</v>
          </cell>
          <cell r="I56">
            <v>450</v>
          </cell>
          <cell r="J56">
            <v>495.00000000000006</v>
          </cell>
          <cell r="K56">
            <v>594</v>
          </cell>
          <cell r="L56">
            <v>500</v>
          </cell>
          <cell r="M56">
            <v>600</v>
          </cell>
          <cell r="N56">
            <v>0</v>
          </cell>
          <cell r="O56">
            <v>300</v>
          </cell>
          <cell r="P56">
            <v>300</v>
          </cell>
          <cell r="Q56" t="str">
            <v>HTBSPE21038</v>
          </cell>
          <cell r="R56">
            <v>45323</v>
          </cell>
          <cell r="S56" t="str">
            <v>KP04/3</v>
          </cell>
          <cell r="T56" t="str">
            <v>PT Enseval Putera Megatrading</v>
          </cell>
          <cell r="U56">
            <v>45323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30</v>
          </cell>
          <cell r="AH56">
            <v>30</v>
          </cell>
          <cell r="AI56">
            <v>30</v>
          </cell>
          <cell r="AJ56">
            <v>30</v>
          </cell>
          <cell r="AK56">
            <v>30</v>
          </cell>
          <cell r="AL56">
            <v>30</v>
          </cell>
          <cell r="AM56">
            <v>30</v>
          </cell>
          <cell r="AN56">
            <v>30</v>
          </cell>
          <cell r="AO56">
            <v>30</v>
          </cell>
          <cell r="AP56">
            <v>30</v>
          </cell>
          <cell r="AQ56">
            <v>30</v>
          </cell>
          <cell r="AR56">
            <v>30</v>
          </cell>
          <cell r="AS56">
            <v>30</v>
          </cell>
          <cell r="AT56">
            <v>30</v>
          </cell>
          <cell r="AU56">
            <v>30</v>
          </cell>
          <cell r="AV56">
            <v>30</v>
          </cell>
          <cell r="AW56">
            <v>30</v>
          </cell>
          <cell r="AX56">
            <v>30</v>
          </cell>
          <cell r="AY56">
            <v>30</v>
          </cell>
          <cell r="AZ56">
            <v>90</v>
          </cell>
          <cell r="BA56">
            <v>90</v>
          </cell>
          <cell r="BB56">
            <v>210</v>
          </cell>
          <cell r="BC56">
            <v>210</v>
          </cell>
        </row>
        <row r="57">
          <cell r="B57">
            <v>210</v>
          </cell>
          <cell r="C57">
            <v>210</v>
          </cell>
          <cell r="D57">
            <v>210</v>
          </cell>
          <cell r="E57">
            <v>210</v>
          </cell>
          <cell r="F57">
            <v>210</v>
          </cell>
          <cell r="G57">
            <v>210</v>
          </cell>
          <cell r="H57">
            <v>210</v>
          </cell>
          <cell r="I57">
            <v>210</v>
          </cell>
          <cell r="J57">
            <v>210</v>
          </cell>
          <cell r="K57">
            <v>210</v>
          </cell>
          <cell r="L57">
            <v>210</v>
          </cell>
          <cell r="M57">
            <v>210</v>
          </cell>
          <cell r="N57">
            <v>210</v>
          </cell>
          <cell r="O57">
            <v>210</v>
          </cell>
          <cell r="P57">
            <v>210</v>
          </cell>
          <cell r="Q57">
            <v>210</v>
          </cell>
          <cell r="R57">
            <v>210</v>
          </cell>
          <cell r="S57">
            <v>210</v>
          </cell>
          <cell r="T57">
            <v>210</v>
          </cell>
          <cell r="U57">
            <v>210</v>
          </cell>
          <cell r="V57">
            <v>210</v>
          </cell>
          <cell r="W57">
            <v>210</v>
          </cell>
          <cell r="X57">
            <v>210</v>
          </cell>
          <cell r="Y57">
            <v>210</v>
          </cell>
          <cell r="Z57">
            <v>210</v>
          </cell>
          <cell r="AA57">
            <v>210</v>
          </cell>
          <cell r="AB57">
            <v>210</v>
          </cell>
          <cell r="AC57">
            <v>210</v>
          </cell>
          <cell r="AD57">
            <v>210</v>
          </cell>
          <cell r="AE57">
            <v>210</v>
          </cell>
          <cell r="AF57">
            <v>210</v>
          </cell>
          <cell r="AG57">
            <v>210</v>
          </cell>
          <cell r="AH57">
            <v>210</v>
          </cell>
          <cell r="AI57">
            <v>210</v>
          </cell>
          <cell r="AJ57">
            <v>210</v>
          </cell>
          <cell r="AK57">
            <v>210</v>
          </cell>
          <cell r="AL57">
            <v>210</v>
          </cell>
          <cell r="AM57">
            <v>210</v>
          </cell>
          <cell r="AN57">
            <v>210</v>
          </cell>
          <cell r="AO57">
            <v>210</v>
          </cell>
          <cell r="AP57">
            <v>210</v>
          </cell>
          <cell r="AQ57">
            <v>210</v>
          </cell>
          <cell r="AR57">
            <v>210</v>
          </cell>
          <cell r="AS57">
            <v>210</v>
          </cell>
          <cell r="AT57">
            <v>210</v>
          </cell>
          <cell r="AU57">
            <v>210</v>
          </cell>
          <cell r="AV57">
            <v>210</v>
          </cell>
          <cell r="AW57">
            <v>210</v>
          </cell>
          <cell r="AX57">
            <v>210</v>
          </cell>
          <cell r="AY57">
            <v>210</v>
          </cell>
          <cell r="AZ57">
            <v>210</v>
          </cell>
          <cell r="BA57">
            <v>210</v>
          </cell>
          <cell r="BB57">
            <v>210</v>
          </cell>
          <cell r="BC57">
            <v>210</v>
          </cell>
        </row>
        <row r="58">
          <cell r="B58" t="str">
            <v>BFCMB4</v>
          </cell>
          <cell r="C58" t="str">
            <v>Bufacomb in orabase 5 g (4)</v>
          </cell>
          <cell r="D58">
            <v>1</v>
          </cell>
          <cell r="E58" t="str">
            <v>tube</v>
          </cell>
          <cell r="F58">
            <v>1</v>
          </cell>
          <cell r="G58">
            <v>1</v>
          </cell>
          <cell r="H58">
            <v>1</v>
          </cell>
          <cell r="I58">
            <v>15818.181818181816</v>
          </cell>
          <cell r="J58">
            <v>17400</v>
          </cell>
          <cell r="K58">
            <v>20880</v>
          </cell>
          <cell r="L58">
            <v>17400</v>
          </cell>
          <cell r="M58">
            <v>20900</v>
          </cell>
          <cell r="N58">
            <v>8</v>
          </cell>
          <cell r="O58">
            <v>8</v>
          </cell>
          <cell r="P58">
            <v>8</v>
          </cell>
          <cell r="Q58" t="str">
            <v>H0208101</v>
          </cell>
          <cell r="R58">
            <v>45139</v>
          </cell>
          <cell r="S58" t="str">
            <v>KP01/03</v>
          </cell>
          <cell r="T58" t="str">
            <v>PT KUDAMAS JAYA MAKMUR SENTOSA</v>
          </cell>
          <cell r="U58">
            <v>1</v>
          </cell>
          <cell r="V58">
            <v>0</v>
          </cell>
          <cell r="W58">
            <v>0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2</v>
          </cell>
          <cell r="AJ58">
            <v>2</v>
          </cell>
          <cell r="AK58">
            <v>2</v>
          </cell>
          <cell r="AL58">
            <v>2</v>
          </cell>
          <cell r="AM58">
            <v>2</v>
          </cell>
          <cell r="AN58">
            <v>2</v>
          </cell>
          <cell r="AO58">
            <v>2</v>
          </cell>
          <cell r="AP58">
            <v>2</v>
          </cell>
          <cell r="AQ58">
            <v>2</v>
          </cell>
          <cell r="AR58">
            <v>2</v>
          </cell>
          <cell r="AS58">
            <v>2</v>
          </cell>
          <cell r="AT58">
            <v>2</v>
          </cell>
          <cell r="AU58">
            <v>2</v>
          </cell>
          <cell r="AV58">
            <v>2</v>
          </cell>
          <cell r="AW58">
            <v>2</v>
          </cell>
          <cell r="AX58">
            <v>2</v>
          </cell>
          <cell r="AY58">
            <v>2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</row>
        <row r="59">
          <cell r="B59" t="str">
            <v>BRCR1</v>
          </cell>
          <cell r="C59" t="str">
            <v>Burnazin Krim 35 gram</v>
          </cell>
          <cell r="D59">
            <v>1</v>
          </cell>
          <cell r="E59" t="str">
            <v>tube</v>
          </cell>
          <cell r="F59">
            <v>1</v>
          </cell>
          <cell r="G59">
            <v>1</v>
          </cell>
          <cell r="H59">
            <v>1</v>
          </cell>
          <cell r="I59">
            <v>62272.727272727265</v>
          </cell>
          <cell r="J59">
            <v>68500</v>
          </cell>
          <cell r="K59">
            <v>82200</v>
          </cell>
          <cell r="L59">
            <v>68500</v>
          </cell>
          <cell r="M59">
            <v>82200</v>
          </cell>
          <cell r="N59">
            <v>6</v>
          </cell>
          <cell r="O59">
            <v>6</v>
          </cell>
          <cell r="P59">
            <v>6</v>
          </cell>
          <cell r="Q59" t="str">
            <v>1AG1359</v>
          </cell>
          <cell r="R59">
            <v>45474</v>
          </cell>
          <cell r="S59" t="str">
            <v>KP11/4</v>
          </cell>
          <cell r="T59" t="str">
            <v>PT KUDAMAS JAYA MAKMUR SENTOSA</v>
          </cell>
          <cell r="U59">
            <v>45474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6</v>
          </cell>
          <cell r="BC59">
            <v>6</v>
          </cell>
        </row>
        <row r="60">
          <cell r="B60" t="str">
            <v>BSCPS22</v>
          </cell>
          <cell r="C60" t="str">
            <v>Buscopan plus tablet 10 mg (2)</v>
          </cell>
          <cell r="D60">
            <v>100</v>
          </cell>
          <cell r="E60" t="str">
            <v>tablet</v>
          </cell>
          <cell r="F60">
            <v>100</v>
          </cell>
          <cell r="G60">
            <v>100</v>
          </cell>
          <cell r="H60">
            <v>100</v>
          </cell>
          <cell r="I60">
            <v>4199.0652</v>
          </cell>
          <cell r="J60">
            <v>4618.9717200000005</v>
          </cell>
          <cell r="K60">
            <v>5542.7660640000004</v>
          </cell>
          <cell r="L60">
            <v>4700</v>
          </cell>
          <cell r="M60">
            <v>5600</v>
          </cell>
          <cell r="N60">
            <v>0</v>
          </cell>
          <cell r="O60">
            <v>100</v>
          </cell>
          <cell r="P60">
            <v>100</v>
          </cell>
          <cell r="Q60" t="str">
            <v>21090506</v>
          </cell>
          <cell r="R60">
            <v>45170</v>
          </cell>
          <cell r="S60" t="str">
            <v>KP04/3</v>
          </cell>
          <cell r="T60" t="str">
            <v>PT Enseval Putera Megatrading</v>
          </cell>
          <cell r="U60">
            <v>45170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  <cell r="AV60">
            <v>10</v>
          </cell>
          <cell r="AW60">
            <v>10</v>
          </cell>
          <cell r="AX60">
            <v>10</v>
          </cell>
          <cell r="AY60">
            <v>10</v>
          </cell>
          <cell r="AZ60">
            <v>40</v>
          </cell>
          <cell r="BA60">
            <v>40</v>
          </cell>
          <cell r="BB60">
            <v>60</v>
          </cell>
          <cell r="BC60">
            <v>60</v>
          </cell>
        </row>
        <row r="61">
          <cell r="B61" t="str">
            <v>BSCPS13</v>
          </cell>
          <cell r="C61" t="str">
            <v>Buscopan tablet 10 mg (3)</v>
          </cell>
          <cell r="D61">
            <v>100</v>
          </cell>
          <cell r="E61" t="str">
            <v>tablet</v>
          </cell>
          <cell r="F61">
            <v>100</v>
          </cell>
          <cell r="G61">
            <v>100</v>
          </cell>
          <cell r="H61">
            <v>100</v>
          </cell>
          <cell r="I61">
            <v>2947.272727272727</v>
          </cell>
          <cell r="J61">
            <v>3242</v>
          </cell>
          <cell r="K61">
            <v>3890.3999999999996</v>
          </cell>
          <cell r="L61">
            <v>3300</v>
          </cell>
          <cell r="M61">
            <v>3900</v>
          </cell>
          <cell r="N61">
            <v>29</v>
          </cell>
          <cell r="O61">
            <v>29</v>
          </cell>
          <cell r="P61">
            <v>29</v>
          </cell>
          <cell r="Q61" t="str">
            <v>19060941</v>
          </cell>
          <cell r="R61">
            <v>44713</v>
          </cell>
          <cell r="S61" t="str">
            <v>KP10/1</v>
          </cell>
          <cell r="T61" t="str">
            <v>APOTEK BUMI MEDIKA GANESA</v>
          </cell>
          <cell r="U61">
            <v>44713</v>
          </cell>
          <cell r="V61">
            <v>0</v>
          </cell>
          <cell r="W61">
            <v>0</v>
          </cell>
          <cell r="X61">
            <v>0</v>
          </cell>
          <cell r="Y61">
            <v>10</v>
          </cell>
          <cell r="Z61">
            <v>10</v>
          </cell>
          <cell r="AA61">
            <v>10</v>
          </cell>
          <cell r="AB61">
            <v>9</v>
          </cell>
          <cell r="AC61">
            <v>9</v>
          </cell>
          <cell r="AD61">
            <v>9</v>
          </cell>
          <cell r="AE61">
            <v>9</v>
          </cell>
          <cell r="AF61">
            <v>9</v>
          </cell>
          <cell r="AG61">
            <v>9</v>
          </cell>
          <cell r="AH61">
            <v>9</v>
          </cell>
          <cell r="AI61">
            <v>9</v>
          </cell>
          <cell r="AJ61">
            <v>9</v>
          </cell>
          <cell r="AK61">
            <v>9</v>
          </cell>
          <cell r="AL61">
            <v>9</v>
          </cell>
          <cell r="AM61">
            <v>9</v>
          </cell>
          <cell r="AN61">
            <v>9</v>
          </cell>
          <cell r="AO61">
            <v>9</v>
          </cell>
          <cell r="AP61">
            <v>9</v>
          </cell>
          <cell r="AQ61">
            <v>9</v>
          </cell>
          <cell r="AR61">
            <v>9</v>
          </cell>
          <cell r="AS61">
            <v>9</v>
          </cell>
          <cell r="AT61">
            <v>9</v>
          </cell>
          <cell r="AU61">
            <v>9</v>
          </cell>
          <cell r="AV61">
            <v>9</v>
          </cell>
          <cell r="AW61">
            <v>9</v>
          </cell>
          <cell r="AX61">
            <v>9</v>
          </cell>
          <cell r="AY61">
            <v>9</v>
          </cell>
          <cell r="AZ61">
            <v>29</v>
          </cell>
          <cell r="BA61">
            <v>29</v>
          </cell>
          <cell r="BB61">
            <v>0</v>
          </cell>
          <cell r="BC61">
            <v>0</v>
          </cell>
        </row>
        <row r="62">
          <cell r="B62" t="str">
            <v>BSCPS14</v>
          </cell>
          <cell r="C62" t="str">
            <v>Buscopan tablet 10 mg (4)</v>
          </cell>
          <cell r="D62">
            <v>100</v>
          </cell>
          <cell r="E62" t="str">
            <v>tablet</v>
          </cell>
          <cell r="F62">
            <v>100</v>
          </cell>
          <cell r="G62">
            <v>100</v>
          </cell>
          <cell r="H62">
            <v>100</v>
          </cell>
          <cell r="I62">
            <v>3123.29</v>
          </cell>
          <cell r="J62">
            <v>3435.6190000000001</v>
          </cell>
          <cell r="K62">
            <v>4122.7428</v>
          </cell>
          <cell r="L62">
            <v>3500</v>
          </cell>
          <cell r="M62">
            <v>4200</v>
          </cell>
          <cell r="N62">
            <v>100</v>
          </cell>
          <cell r="O62">
            <v>100</v>
          </cell>
          <cell r="P62">
            <v>100</v>
          </cell>
          <cell r="Q62" t="str">
            <v>21040213</v>
          </cell>
          <cell r="R62">
            <v>45352</v>
          </cell>
          <cell r="S62" t="str">
            <v>KP10/7</v>
          </cell>
          <cell r="T62" t="str">
            <v>PT.SINGGASANA WITRA SURYAMAS</v>
          </cell>
          <cell r="U62">
            <v>45352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21</v>
          </cell>
          <cell r="BA62">
            <v>21</v>
          </cell>
          <cell r="BB62">
            <v>79</v>
          </cell>
          <cell r="BC62">
            <v>79</v>
          </cell>
        </row>
        <row r="63">
          <cell r="B63" t="str">
            <v>CLDNX3</v>
          </cell>
          <cell r="C63" t="str">
            <v>Caladine Lotion 60 mL (3)</v>
          </cell>
          <cell r="D63">
            <v>1</v>
          </cell>
          <cell r="E63" t="str">
            <v>botol</v>
          </cell>
          <cell r="F63">
            <v>11865</v>
          </cell>
          <cell r="G63">
            <v>13051.500000000002</v>
          </cell>
          <cell r="H63">
            <v>15661.800000000001</v>
          </cell>
          <cell r="I63">
            <v>11865</v>
          </cell>
          <cell r="J63">
            <v>13051.500000000002</v>
          </cell>
          <cell r="K63">
            <v>15661.800000000001</v>
          </cell>
          <cell r="L63">
            <v>13100</v>
          </cell>
          <cell r="M63">
            <v>15700</v>
          </cell>
          <cell r="N63">
            <v>2</v>
          </cell>
          <cell r="O63">
            <v>2</v>
          </cell>
          <cell r="P63">
            <v>2</v>
          </cell>
          <cell r="Q63" t="str">
            <v>I19009</v>
          </cell>
          <cell r="R63">
            <v>44805</v>
          </cell>
          <cell r="S63" t="str">
            <v>NA</v>
          </cell>
          <cell r="T63" t="str">
            <v>NA</v>
          </cell>
          <cell r="U63">
            <v>44805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</row>
        <row r="64">
          <cell r="B64" t="str">
            <v>CLCMS2</v>
          </cell>
          <cell r="C64" t="str">
            <v>Calcium Lactas Tablet (2)</v>
          </cell>
          <cell r="D64">
            <v>100</v>
          </cell>
          <cell r="E64" t="str">
            <v>tablet</v>
          </cell>
          <cell r="F64">
            <v>100</v>
          </cell>
          <cell r="G64">
            <v>100</v>
          </cell>
          <cell r="H64">
            <v>100</v>
          </cell>
          <cell r="I64">
            <v>154.9</v>
          </cell>
          <cell r="J64">
            <v>170.39000000000001</v>
          </cell>
          <cell r="K64">
            <v>204.46800000000002</v>
          </cell>
          <cell r="L64">
            <v>200</v>
          </cell>
          <cell r="M64">
            <v>300</v>
          </cell>
          <cell r="N64">
            <v>100</v>
          </cell>
          <cell r="O64">
            <v>100</v>
          </cell>
          <cell r="P64">
            <v>100</v>
          </cell>
          <cell r="Q64" t="str">
            <v>26322005</v>
          </cell>
          <cell r="R64">
            <v>44781</v>
          </cell>
          <cell r="S64" t="str">
            <v>KP01/008</v>
          </cell>
          <cell r="T64" t="str">
            <v>PT KIMIA FARMA</v>
          </cell>
          <cell r="U64">
            <v>44781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100</v>
          </cell>
          <cell r="BC64">
            <v>100</v>
          </cell>
        </row>
        <row r="65">
          <cell r="B65" t="str">
            <v>CPTPS12</v>
          </cell>
          <cell r="C65" t="str">
            <v>Captopril tablet 12,5mg (2)</v>
          </cell>
          <cell r="D65">
            <v>100</v>
          </cell>
          <cell r="E65" t="str">
            <v>tablet</v>
          </cell>
          <cell r="F65">
            <v>100</v>
          </cell>
          <cell r="G65">
            <v>100</v>
          </cell>
          <cell r="H65">
            <v>100</v>
          </cell>
          <cell r="I65">
            <v>60</v>
          </cell>
          <cell r="J65">
            <v>66</v>
          </cell>
          <cell r="K65">
            <v>79.2</v>
          </cell>
          <cell r="L65">
            <v>100</v>
          </cell>
          <cell r="M65">
            <v>100</v>
          </cell>
          <cell r="N65">
            <v>1701</v>
          </cell>
          <cell r="O65">
            <v>1701</v>
          </cell>
          <cell r="P65">
            <v>1701</v>
          </cell>
          <cell r="Q65" t="str">
            <v>G91874B</v>
          </cell>
          <cell r="R65">
            <v>45465</v>
          </cell>
          <cell r="S65">
            <v>2802653673</v>
          </cell>
          <cell r="T65" t="str">
            <v>PT KIMIA FARMA</v>
          </cell>
          <cell r="U65">
            <v>2802653184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1701</v>
          </cell>
          <cell r="BC65">
            <v>1701</v>
          </cell>
        </row>
        <row r="66">
          <cell r="B66" t="str">
            <v>CPTPS22</v>
          </cell>
          <cell r="C66" t="str">
            <v>Captopril tablet 25 mg (2)</v>
          </cell>
          <cell r="D66">
            <v>100</v>
          </cell>
          <cell r="E66" t="str">
            <v>tablet</v>
          </cell>
          <cell r="F66">
            <v>100</v>
          </cell>
          <cell r="G66">
            <v>100</v>
          </cell>
          <cell r="H66">
            <v>100</v>
          </cell>
          <cell r="I66">
            <v>74.55</v>
          </cell>
          <cell r="J66">
            <v>82.00500000000001</v>
          </cell>
          <cell r="K66">
            <v>98.406000000000006</v>
          </cell>
          <cell r="L66">
            <v>100</v>
          </cell>
          <cell r="M66">
            <v>100</v>
          </cell>
          <cell r="N66">
            <v>122</v>
          </cell>
          <cell r="O66">
            <v>122</v>
          </cell>
          <cell r="P66">
            <v>122</v>
          </cell>
          <cell r="Q66" t="str">
            <v>H92042B</v>
          </cell>
          <cell r="R66">
            <v>45486</v>
          </cell>
          <cell r="S66">
            <v>2802653673</v>
          </cell>
          <cell r="T66" t="str">
            <v>PT KIMIA FARMA</v>
          </cell>
          <cell r="U66">
            <v>2802653184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60</v>
          </cell>
          <cell r="AF66">
            <v>60</v>
          </cell>
          <cell r="AG66">
            <v>60</v>
          </cell>
          <cell r="AH66">
            <v>60</v>
          </cell>
          <cell r="AI66">
            <v>60</v>
          </cell>
          <cell r="AJ66">
            <v>60</v>
          </cell>
          <cell r="AK66">
            <v>60</v>
          </cell>
          <cell r="AL66">
            <v>60</v>
          </cell>
          <cell r="AM66">
            <v>60</v>
          </cell>
          <cell r="AN66">
            <v>60</v>
          </cell>
          <cell r="AO66">
            <v>60</v>
          </cell>
          <cell r="AP66">
            <v>60</v>
          </cell>
          <cell r="AQ66">
            <v>60</v>
          </cell>
          <cell r="AR66">
            <v>60</v>
          </cell>
          <cell r="AS66">
            <v>60</v>
          </cell>
          <cell r="AT66">
            <v>60</v>
          </cell>
          <cell r="AU66">
            <v>60</v>
          </cell>
          <cell r="AV66">
            <v>60</v>
          </cell>
          <cell r="AW66">
            <v>60</v>
          </cell>
          <cell r="AX66">
            <v>60</v>
          </cell>
          <cell r="AY66">
            <v>60</v>
          </cell>
          <cell r="AZ66">
            <v>60</v>
          </cell>
          <cell r="BA66">
            <v>60</v>
          </cell>
          <cell r="BB66">
            <v>62</v>
          </cell>
          <cell r="BC66">
            <v>62</v>
          </cell>
        </row>
        <row r="67">
          <cell r="B67" t="str">
            <v>CVPLX3</v>
          </cell>
          <cell r="C67" t="str">
            <v>Caviplex Kaplet (3)</v>
          </cell>
          <cell r="D67">
            <v>100</v>
          </cell>
          <cell r="E67" t="str">
            <v>tablet</v>
          </cell>
          <cell r="F67">
            <v>100</v>
          </cell>
          <cell r="G67">
            <v>100</v>
          </cell>
          <cell r="H67">
            <v>100</v>
          </cell>
          <cell r="I67">
            <v>545.44000000000005</v>
          </cell>
          <cell r="J67">
            <v>599.98400000000015</v>
          </cell>
          <cell r="K67">
            <v>719.98080000000016</v>
          </cell>
          <cell r="L67">
            <v>600</v>
          </cell>
          <cell r="M67">
            <v>800</v>
          </cell>
          <cell r="N67">
            <v>567</v>
          </cell>
          <cell r="O67">
            <v>567</v>
          </cell>
          <cell r="P67">
            <v>567</v>
          </cell>
          <cell r="Q67" t="str">
            <v>F1456465</v>
          </cell>
          <cell r="R67">
            <v>45536</v>
          </cell>
          <cell r="S67" t="str">
            <v>KP10/9</v>
          </cell>
          <cell r="T67" t="str">
            <v>PT.PLANET EXCELENCIA PHARMACY</v>
          </cell>
          <cell r="U67">
            <v>45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40</v>
          </cell>
          <cell r="AB67">
            <v>40</v>
          </cell>
          <cell r="AC67">
            <v>40</v>
          </cell>
          <cell r="AD67">
            <v>40</v>
          </cell>
          <cell r="AE67">
            <v>10</v>
          </cell>
          <cell r="AF67">
            <v>10</v>
          </cell>
          <cell r="AG67">
            <v>10</v>
          </cell>
          <cell r="AH67">
            <v>20</v>
          </cell>
          <cell r="AI67">
            <v>20</v>
          </cell>
          <cell r="AJ67">
            <v>20</v>
          </cell>
          <cell r="AK67">
            <v>20</v>
          </cell>
          <cell r="AL67">
            <v>20</v>
          </cell>
          <cell r="AM67">
            <v>20</v>
          </cell>
          <cell r="AN67">
            <v>20</v>
          </cell>
          <cell r="AO67">
            <v>10</v>
          </cell>
          <cell r="AP67">
            <v>10</v>
          </cell>
          <cell r="AQ67">
            <v>10</v>
          </cell>
          <cell r="AR67">
            <v>10</v>
          </cell>
          <cell r="AS67">
            <v>20</v>
          </cell>
          <cell r="AT67">
            <v>10</v>
          </cell>
          <cell r="AU67">
            <v>10</v>
          </cell>
          <cell r="AV67">
            <v>10</v>
          </cell>
          <cell r="AW67">
            <v>10</v>
          </cell>
          <cell r="AX67">
            <v>10</v>
          </cell>
          <cell r="AY67">
            <v>10</v>
          </cell>
          <cell r="AZ67">
            <v>215</v>
          </cell>
          <cell r="BA67">
            <v>215</v>
          </cell>
          <cell r="BB67">
            <v>352</v>
          </cell>
          <cell r="BC67">
            <v>352</v>
          </cell>
        </row>
        <row r="68">
          <cell r="B68" t="str">
            <v>CFDRS14</v>
          </cell>
          <cell r="C68" t="str">
            <v>Cefadroxil kapsul 500 mg (4)</v>
          </cell>
          <cell r="D68">
            <v>100</v>
          </cell>
          <cell r="E68" t="str">
            <v>tablet</v>
          </cell>
          <cell r="F68">
            <v>100</v>
          </cell>
          <cell r="G68">
            <v>100</v>
          </cell>
          <cell r="H68">
            <v>100</v>
          </cell>
          <cell r="I68">
            <v>549.9735280000001</v>
          </cell>
          <cell r="J68">
            <v>604.97088080000015</v>
          </cell>
          <cell r="K68">
            <v>725.9650569600002</v>
          </cell>
          <cell r="L68">
            <v>700</v>
          </cell>
          <cell r="M68">
            <v>800</v>
          </cell>
          <cell r="N68">
            <v>175</v>
          </cell>
          <cell r="O68">
            <v>175</v>
          </cell>
          <cell r="P68">
            <v>175</v>
          </cell>
          <cell r="Q68" t="str">
            <v>KCFDC01060</v>
          </cell>
          <cell r="R68">
            <v>45322</v>
          </cell>
          <cell r="S68" t="str">
            <v>KP03/013</v>
          </cell>
          <cell r="T68" t="str">
            <v>PT ENSEVAL PUTERA MEGATRADING</v>
          </cell>
          <cell r="U68">
            <v>45322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10</v>
          </cell>
          <cell r="AB68">
            <v>10</v>
          </cell>
          <cell r="AC68">
            <v>10</v>
          </cell>
          <cell r="AD68">
            <v>10</v>
          </cell>
          <cell r="AE68">
            <v>10</v>
          </cell>
          <cell r="AF68">
            <v>20</v>
          </cell>
          <cell r="AG68">
            <v>20</v>
          </cell>
          <cell r="AH68">
            <v>20</v>
          </cell>
          <cell r="AI68">
            <v>20</v>
          </cell>
          <cell r="AJ68">
            <v>20</v>
          </cell>
          <cell r="AK68">
            <v>20</v>
          </cell>
          <cell r="AL68">
            <v>10</v>
          </cell>
          <cell r="AM68">
            <v>10</v>
          </cell>
          <cell r="AN68">
            <v>10</v>
          </cell>
          <cell r="AO68">
            <v>10</v>
          </cell>
          <cell r="AP68">
            <v>10</v>
          </cell>
          <cell r="AQ68">
            <v>10</v>
          </cell>
          <cell r="AR68">
            <v>10</v>
          </cell>
          <cell r="AS68">
            <v>10</v>
          </cell>
          <cell r="AT68">
            <v>10</v>
          </cell>
          <cell r="AU68">
            <v>10</v>
          </cell>
          <cell r="AV68">
            <v>10</v>
          </cell>
          <cell r="AW68">
            <v>10</v>
          </cell>
          <cell r="AX68">
            <v>10</v>
          </cell>
          <cell r="AY68">
            <v>10</v>
          </cell>
          <cell r="AZ68">
            <v>60</v>
          </cell>
          <cell r="BA68">
            <v>60</v>
          </cell>
          <cell r="BB68">
            <v>115</v>
          </cell>
          <cell r="BC68">
            <v>115</v>
          </cell>
        </row>
        <row r="69">
          <cell r="B69" t="str">
            <v>CFDRS16</v>
          </cell>
          <cell r="C69" t="str">
            <v>Cefadroxil kapsul 500 mg (6)</v>
          </cell>
          <cell r="D69">
            <v>100</v>
          </cell>
          <cell r="E69" t="str">
            <v>tablet</v>
          </cell>
          <cell r="F69">
            <v>100</v>
          </cell>
          <cell r="G69">
            <v>100</v>
          </cell>
          <cell r="H69">
            <v>100</v>
          </cell>
          <cell r="I69">
            <v>736.36363636363626</v>
          </cell>
          <cell r="J69">
            <v>810</v>
          </cell>
          <cell r="K69">
            <v>972</v>
          </cell>
          <cell r="L69">
            <v>900</v>
          </cell>
          <cell r="M69">
            <v>1000</v>
          </cell>
          <cell r="N69">
            <v>10</v>
          </cell>
          <cell r="O69">
            <v>10</v>
          </cell>
          <cell r="P69">
            <v>10</v>
          </cell>
          <cell r="Q69" t="str">
            <v>KCFDC91001</v>
          </cell>
          <cell r="R69">
            <v>45200</v>
          </cell>
          <cell r="S69" t="str">
            <v>KP10/1</v>
          </cell>
          <cell r="T69" t="str">
            <v>APOTEK BUMI MEDIKA GANESA</v>
          </cell>
          <cell r="U69">
            <v>45200</v>
          </cell>
          <cell r="V69">
            <v>0</v>
          </cell>
          <cell r="W69">
            <v>0</v>
          </cell>
          <cell r="X69">
            <v>10</v>
          </cell>
          <cell r="Y69">
            <v>10</v>
          </cell>
          <cell r="Z69">
            <v>10</v>
          </cell>
          <cell r="AA69">
            <v>10</v>
          </cell>
          <cell r="AB69">
            <v>10</v>
          </cell>
          <cell r="AC69">
            <v>10</v>
          </cell>
          <cell r="AD69">
            <v>10</v>
          </cell>
          <cell r="AE69">
            <v>10</v>
          </cell>
          <cell r="AF69">
            <v>10</v>
          </cell>
          <cell r="AG69">
            <v>10</v>
          </cell>
          <cell r="AH69">
            <v>10</v>
          </cell>
          <cell r="AI69">
            <v>10</v>
          </cell>
          <cell r="AJ69">
            <v>10</v>
          </cell>
          <cell r="AK69">
            <v>10</v>
          </cell>
          <cell r="AL69">
            <v>10</v>
          </cell>
          <cell r="AM69">
            <v>10</v>
          </cell>
          <cell r="AN69">
            <v>10</v>
          </cell>
          <cell r="AO69">
            <v>10</v>
          </cell>
          <cell r="AP69">
            <v>10</v>
          </cell>
          <cell r="AQ69">
            <v>10</v>
          </cell>
          <cell r="AR69">
            <v>10</v>
          </cell>
          <cell r="AS69">
            <v>10</v>
          </cell>
          <cell r="AT69">
            <v>10</v>
          </cell>
          <cell r="AU69">
            <v>10</v>
          </cell>
          <cell r="AV69">
            <v>10</v>
          </cell>
          <cell r="AW69">
            <v>10</v>
          </cell>
          <cell r="AX69">
            <v>10</v>
          </cell>
          <cell r="AY69">
            <v>10</v>
          </cell>
          <cell r="AZ69">
            <v>10</v>
          </cell>
          <cell r="BA69">
            <v>10</v>
          </cell>
          <cell r="BB69">
            <v>0</v>
          </cell>
          <cell r="BC69">
            <v>0</v>
          </cell>
        </row>
        <row r="70">
          <cell r="B70" t="str">
            <v>CFDRL2</v>
          </cell>
          <cell r="C70" t="str">
            <v>Cefadroxil Sirup Kering 125 mg/5 mL (60 mL) (2)</v>
          </cell>
          <cell r="D70">
            <v>1</v>
          </cell>
          <cell r="E70" t="str">
            <v>botol</v>
          </cell>
          <cell r="F70">
            <v>1</v>
          </cell>
          <cell r="G70">
            <v>1</v>
          </cell>
          <cell r="H70">
            <v>1</v>
          </cell>
          <cell r="I70">
            <v>5454.0779999999995</v>
          </cell>
          <cell r="J70">
            <v>5999.4858000000004</v>
          </cell>
          <cell r="K70">
            <v>7199.3829599999999</v>
          </cell>
          <cell r="L70">
            <v>6000</v>
          </cell>
          <cell r="M70">
            <v>7200</v>
          </cell>
          <cell r="N70">
            <v>2</v>
          </cell>
          <cell r="O70">
            <v>2</v>
          </cell>
          <cell r="P70">
            <v>2</v>
          </cell>
          <cell r="Q70" t="str">
            <v>LCFDA00451</v>
          </cell>
          <cell r="R70">
            <v>44958</v>
          </cell>
          <cell r="S70" t="str">
            <v>KP03/04</v>
          </cell>
          <cell r="T70" t="str">
            <v xml:space="preserve">PT PLANET EXCELENCIA PHARMACY </v>
          </cell>
          <cell r="U70">
            <v>44958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2</v>
          </cell>
          <cell r="BC70">
            <v>2</v>
          </cell>
        </row>
        <row r="71">
          <cell r="B71" t="str">
            <v>CEFXM13</v>
          </cell>
          <cell r="C71" t="str">
            <v>Cefixime Kapsul 100 mg (3)</v>
          </cell>
          <cell r="D71">
            <v>100</v>
          </cell>
          <cell r="E71" t="str">
            <v>kapsul</v>
          </cell>
          <cell r="F71">
            <v>100</v>
          </cell>
          <cell r="G71">
            <v>100</v>
          </cell>
          <cell r="H71">
            <v>100</v>
          </cell>
          <cell r="I71">
            <v>991.73818181818172</v>
          </cell>
          <cell r="J71">
            <v>1090.912</v>
          </cell>
          <cell r="K71">
            <v>1309.0944</v>
          </cell>
          <cell r="L71">
            <v>1100</v>
          </cell>
          <cell r="M71">
            <v>1400</v>
          </cell>
          <cell r="N71">
            <v>210</v>
          </cell>
          <cell r="O71">
            <v>210</v>
          </cell>
          <cell r="P71">
            <v>210</v>
          </cell>
          <cell r="Q71" t="str">
            <v xml:space="preserve"> LK04A014</v>
          </cell>
          <cell r="R71">
            <v>45566</v>
          </cell>
          <cell r="S71" t="str">
            <v>KP02/03</v>
          </cell>
          <cell r="T71" t="str">
            <v>PT SINGGASANA WITRA SURYAMAS</v>
          </cell>
          <cell r="U71">
            <v>45566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30</v>
          </cell>
          <cell r="AA71">
            <v>30</v>
          </cell>
          <cell r="AB71">
            <v>10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20</v>
          </cell>
          <cell r="AH71">
            <v>14</v>
          </cell>
          <cell r="AI71">
            <v>14</v>
          </cell>
          <cell r="AJ71">
            <v>14</v>
          </cell>
          <cell r="AK71">
            <v>14</v>
          </cell>
          <cell r="AL71">
            <v>30</v>
          </cell>
          <cell r="AM71">
            <v>20</v>
          </cell>
          <cell r="AN71">
            <v>20</v>
          </cell>
          <cell r="AO71">
            <v>20</v>
          </cell>
          <cell r="AP71">
            <v>20</v>
          </cell>
          <cell r="AQ71">
            <v>20</v>
          </cell>
          <cell r="AR71">
            <v>20</v>
          </cell>
          <cell r="AS71">
            <v>10</v>
          </cell>
          <cell r="AT71">
            <v>10</v>
          </cell>
          <cell r="AU71">
            <v>10</v>
          </cell>
          <cell r="AV71">
            <v>10</v>
          </cell>
          <cell r="AW71">
            <v>10</v>
          </cell>
          <cell r="AX71">
            <v>10</v>
          </cell>
          <cell r="AY71">
            <v>10</v>
          </cell>
          <cell r="AZ71">
            <v>164</v>
          </cell>
          <cell r="BA71">
            <v>164</v>
          </cell>
          <cell r="BB71">
            <v>46</v>
          </cell>
          <cell r="BC71">
            <v>46</v>
          </cell>
        </row>
        <row r="72">
          <cell r="B72" t="str">
            <v>CEFXM2</v>
          </cell>
          <cell r="C72" t="str">
            <v xml:space="preserve">Cefixime Kapsul 200 mg </v>
          </cell>
          <cell r="D72">
            <v>100</v>
          </cell>
          <cell r="E72" t="str">
            <v>kapsul</v>
          </cell>
          <cell r="F72">
            <v>100</v>
          </cell>
          <cell r="G72">
            <v>100</v>
          </cell>
          <cell r="H72">
            <v>100</v>
          </cell>
          <cell r="I72">
            <v>2185</v>
          </cell>
          <cell r="J72">
            <v>2403.5</v>
          </cell>
          <cell r="K72">
            <v>2884.2</v>
          </cell>
          <cell r="L72">
            <v>2500</v>
          </cell>
          <cell r="M72">
            <v>2900</v>
          </cell>
          <cell r="N72">
            <v>9</v>
          </cell>
          <cell r="O72">
            <v>9</v>
          </cell>
          <cell r="P72">
            <v>9</v>
          </cell>
          <cell r="Q72" t="str">
            <v>TCETA10135</v>
          </cell>
          <cell r="R72">
            <v>45170</v>
          </cell>
          <cell r="S72" t="str">
            <v>KP01/01</v>
          </cell>
          <cell r="T72" t="str">
            <v>PT ENSEVAL PUTERA MEGATRADING</v>
          </cell>
          <cell r="U72">
            <v>45170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9</v>
          </cell>
          <cell r="AG72">
            <v>9</v>
          </cell>
          <cell r="AH72">
            <v>9</v>
          </cell>
          <cell r="AI72">
            <v>9</v>
          </cell>
          <cell r="AJ72">
            <v>9</v>
          </cell>
          <cell r="AK72">
            <v>9</v>
          </cell>
          <cell r="AL72">
            <v>9</v>
          </cell>
          <cell r="AM72">
            <v>9</v>
          </cell>
          <cell r="AN72">
            <v>9</v>
          </cell>
          <cell r="AO72">
            <v>9</v>
          </cell>
          <cell r="AP72">
            <v>9</v>
          </cell>
          <cell r="AQ72">
            <v>9</v>
          </cell>
          <cell r="AR72">
            <v>9</v>
          </cell>
          <cell r="AS72">
            <v>9</v>
          </cell>
          <cell r="AT72">
            <v>9</v>
          </cell>
          <cell r="AU72">
            <v>9</v>
          </cell>
          <cell r="AV72">
            <v>9</v>
          </cell>
          <cell r="AW72">
            <v>9</v>
          </cell>
          <cell r="AX72">
            <v>9</v>
          </cell>
          <cell r="AY72">
            <v>9</v>
          </cell>
          <cell r="AZ72">
            <v>9</v>
          </cell>
          <cell r="BA72">
            <v>9</v>
          </cell>
          <cell r="BB72">
            <v>0</v>
          </cell>
          <cell r="BC72">
            <v>0</v>
          </cell>
        </row>
        <row r="73">
          <cell r="B73" t="str">
            <v>CEFXM3</v>
          </cell>
          <cell r="C73" t="str">
            <v>Cefixime Kapsul 200 mg (3)</v>
          </cell>
          <cell r="D73">
            <v>100</v>
          </cell>
          <cell r="E73" t="str">
            <v>kapsul</v>
          </cell>
          <cell r="F73">
            <v>100</v>
          </cell>
          <cell r="G73">
            <v>100</v>
          </cell>
          <cell r="H73">
            <v>100</v>
          </cell>
          <cell r="I73">
            <v>1772.6278</v>
          </cell>
          <cell r="J73">
            <v>1949.8905800000002</v>
          </cell>
          <cell r="K73">
            <v>2339.868696</v>
          </cell>
          <cell r="L73">
            <v>2000</v>
          </cell>
          <cell r="M73">
            <v>2400</v>
          </cell>
          <cell r="N73">
            <v>50</v>
          </cell>
          <cell r="O73">
            <v>50</v>
          </cell>
          <cell r="P73">
            <v>50</v>
          </cell>
          <cell r="Q73" t="str">
            <v>LH21A004</v>
          </cell>
          <cell r="R73">
            <v>45139</v>
          </cell>
          <cell r="S73" t="str">
            <v>KP03/6</v>
          </cell>
          <cell r="T73" t="str">
            <v>PT SINGGASANA WITRA SURYAMAS</v>
          </cell>
          <cell r="U73">
            <v>45139</v>
          </cell>
          <cell r="V73">
            <v>0</v>
          </cell>
          <cell r="W73">
            <v>0</v>
          </cell>
          <cell r="X73">
            <v>10</v>
          </cell>
          <cell r="Y73">
            <v>10</v>
          </cell>
          <cell r="Z73">
            <v>10</v>
          </cell>
          <cell r="AA73">
            <v>10</v>
          </cell>
          <cell r="AB73">
            <v>10</v>
          </cell>
          <cell r="AC73">
            <v>10</v>
          </cell>
          <cell r="AD73">
            <v>10</v>
          </cell>
          <cell r="AE73">
            <v>10</v>
          </cell>
          <cell r="AF73">
            <v>20</v>
          </cell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  <cell r="AP73">
            <v>20</v>
          </cell>
          <cell r="AQ73">
            <v>20</v>
          </cell>
          <cell r="AR73">
            <v>20</v>
          </cell>
          <cell r="AS73">
            <v>20</v>
          </cell>
          <cell r="AT73">
            <v>20</v>
          </cell>
          <cell r="AU73">
            <v>20</v>
          </cell>
          <cell r="AV73">
            <v>20</v>
          </cell>
          <cell r="AW73">
            <v>20</v>
          </cell>
          <cell r="AX73">
            <v>20</v>
          </cell>
          <cell r="AY73">
            <v>20</v>
          </cell>
          <cell r="AZ73">
            <v>50</v>
          </cell>
          <cell r="BA73">
            <v>50</v>
          </cell>
          <cell r="BB73">
            <v>0</v>
          </cell>
          <cell r="BC73">
            <v>0</v>
          </cell>
        </row>
        <row r="74">
          <cell r="B74" t="str">
            <v>CEFXM4</v>
          </cell>
          <cell r="C74" t="str">
            <v>Cefixime Kapsul 200 mg (4)</v>
          </cell>
          <cell r="D74">
            <v>100</v>
          </cell>
          <cell r="E74" t="str">
            <v>kapsul</v>
          </cell>
          <cell r="F74">
            <v>100</v>
          </cell>
          <cell r="G74">
            <v>100</v>
          </cell>
          <cell r="H74">
            <v>100</v>
          </cell>
          <cell r="I74">
            <v>2185</v>
          </cell>
          <cell r="J74">
            <v>2403.5</v>
          </cell>
          <cell r="K74">
            <v>2884.2</v>
          </cell>
          <cell r="L74">
            <v>2500</v>
          </cell>
          <cell r="M74">
            <v>2900</v>
          </cell>
          <cell r="N74">
            <v>0</v>
          </cell>
          <cell r="O74">
            <v>200</v>
          </cell>
          <cell r="P74">
            <v>200</v>
          </cell>
          <cell r="Q74" t="str">
            <v>TCTA20197</v>
          </cell>
          <cell r="R74">
            <v>45292</v>
          </cell>
          <cell r="S74" t="str">
            <v>KP04/3</v>
          </cell>
          <cell r="T74" t="str">
            <v>PT Enseval Putera Megatrading</v>
          </cell>
          <cell r="U74">
            <v>45292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10</v>
          </cell>
          <cell r="AH74">
            <v>10</v>
          </cell>
          <cell r="AI74">
            <v>10</v>
          </cell>
          <cell r="AJ74">
            <v>10</v>
          </cell>
          <cell r="AK74">
            <v>10</v>
          </cell>
          <cell r="AL74">
            <v>10</v>
          </cell>
          <cell r="AM74">
            <v>30</v>
          </cell>
          <cell r="AN74">
            <v>30</v>
          </cell>
          <cell r="AO74">
            <v>10</v>
          </cell>
          <cell r="AP74">
            <v>10</v>
          </cell>
          <cell r="AQ74">
            <v>10</v>
          </cell>
          <cell r="AR74">
            <v>10</v>
          </cell>
          <cell r="AS74">
            <v>6</v>
          </cell>
          <cell r="AT74">
            <v>6</v>
          </cell>
          <cell r="AU74">
            <v>6</v>
          </cell>
          <cell r="AV74">
            <v>30</v>
          </cell>
          <cell r="AW74">
            <v>30</v>
          </cell>
          <cell r="AX74">
            <v>30</v>
          </cell>
          <cell r="AY74">
            <v>30</v>
          </cell>
          <cell r="AZ74">
            <v>87</v>
          </cell>
          <cell r="BA74">
            <v>87</v>
          </cell>
          <cell r="BB74">
            <v>123</v>
          </cell>
          <cell r="BC74">
            <v>123</v>
          </cell>
        </row>
        <row r="75">
          <cell r="B75" t="str">
            <v>CFXMDS2</v>
          </cell>
          <cell r="C75" t="str">
            <v>Cefixime sirup kering 100 mg/5 mL (30 mL) (2)</v>
          </cell>
          <cell r="D75">
            <v>1</v>
          </cell>
          <cell r="E75" t="str">
            <v>botol</v>
          </cell>
          <cell r="F75">
            <v>1</v>
          </cell>
          <cell r="G75">
            <v>1</v>
          </cell>
          <cell r="H75">
            <v>1</v>
          </cell>
          <cell r="I75">
            <v>18000</v>
          </cell>
          <cell r="J75">
            <v>19800</v>
          </cell>
          <cell r="K75">
            <v>23760</v>
          </cell>
          <cell r="L75">
            <v>19800</v>
          </cell>
          <cell r="M75">
            <v>23800</v>
          </cell>
          <cell r="N75">
            <v>1</v>
          </cell>
          <cell r="O75">
            <v>1</v>
          </cell>
          <cell r="P75">
            <v>1</v>
          </cell>
          <cell r="Q75" t="str">
            <v>DCFMA10799</v>
          </cell>
          <cell r="R75">
            <v>45170</v>
          </cell>
          <cell r="S75" t="str">
            <v>KP11/2</v>
          </cell>
          <cell r="T75" t="str">
            <v>PT.ENSEVAL PUTERA MEGATRADING</v>
          </cell>
          <cell r="U75">
            <v>45170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1</v>
          </cell>
          <cell r="BC75">
            <v>1</v>
          </cell>
        </row>
        <row r="76">
          <cell r="B76" t="str">
            <v>CNLTR3</v>
          </cell>
          <cell r="C76" t="str">
            <v>Cendo Lyteers MND (3)</v>
          </cell>
          <cell r="D76">
            <v>1</v>
          </cell>
          <cell r="E76" t="str">
            <v>Strip</v>
          </cell>
          <cell r="F76">
            <v>1</v>
          </cell>
          <cell r="G76">
            <v>1</v>
          </cell>
          <cell r="H76">
            <v>1</v>
          </cell>
          <cell r="I76">
            <v>17902.5</v>
          </cell>
          <cell r="J76">
            <v>19692.75</v>
          </cell>
          <cell r="K76">
            <v>23631.3</v>
          </cell>
          <cell r="L76">
            <v>19700</v>
          </cell>
          <cell r="M76">
            <v>23700</v>
          </cell>
          <cell r="N76">
            <v>9</v>
          </cell>
          <cell r="O76">
            <v>9</v>
          </cell>
          <cell r="P76">
            <v>9</v>
          </cell>
          <cell r="Q76" t="str">
            <v>1L61117</v>
          </cell>
          <cell r="R76">
            <v>45383</v>
          </cell>
          <cell r="S76" t="str">
            <v>201906181145</v>
          </cell>
          <cell r="T76" t="str">
            <v>PT. KIMIA FARMA</v>
          </cell>
          <cell r="U76">
            <v>45383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3</v>
          </cell>
          <cell r="BA76">
            <v>3</v>
          </cell>
          <cell r="BB76">
            <v>6</v>
          </cell>
          <cell r="BC76">
            <v>6</v>
          </cell>
        </row>
        <row r="77">
          <cell r="B77" t="str">
            <v>CNMYCC2</v>
          </cell>
          <cell r="C77" t="str">
            <v>Cendo Mycos EO 5 gram (2)</v>
          </cell>
          <cell r="D77">
            <v>1</v>
          </cell>
          <cell r="E77" t="str">
            <v>tube</v>
          </cell>
          <cell r="F77">
            <v>1</v>
          </cell>
          <cell r="G77">
            <v>1</v>
          </cell>
          <cell r="H77">
            <v>1</v>
          </cell>
          <cell r="I77">
            <v>23887.5</v>
          </cell>
          <cell r="J77">
            <v>26276.250000000004</v>
          </cell>
          <cell r="K77">
            <v>31531.500000000004</v>
          </cell>
          <cell r="L77">
            <v>26300</v>
          </cell>
          <cell r="M77">
            <v>31600</v>
          </cell>
          <cell r="N77">
            <v>4</v>
          </cell>
          <cell r="O77">
            <v>4</v>
          </cell>
          <cell r="P77">
            <v>4</v>
          </cell>
          <cell r="Q77" t="str">
            <v>951003</v>
          </cell>
          <cell r="R77">
            <v>44835</v>
          </cell>
          <cell r="S77" t="str">
            <v>KP01/004</v>
          </cell>
          <cell r="T77" t="str">
            <v xml:space="preserve">PT COMBI PUTRA </v>
          </cell>
          <cell r="U77">
            <v>44835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4</v>
          </cell>
          <cell r="BC77">
            <v>4</v>
          </cell>
        </row>
        <row r="78">
          <cell r="B78" t="str">
            <v>CTRZNL3</v>
          </cell>
          <cell r="C78" t="str">
            <v>Cetirizine  Sirup 5mg/5mL (60mL)/ (3)</v>
          </cell>
          <cell r="D78">
            <v>1</v>
          </cell>
          <cell r="E78" t="str">
            <v>botol</v>
          </cell>
          <cell r="F78">
            <v>1</v>
          </cell>
          <cell r="G78">
            <v>1</v>
          </cell>
          <cell r="H78">
            <v>1</v>
          </cell>
          <cell r="I78">
            <v>9750</v>
          </cell>
          <cell r="J78">
            <v>10725</v>
          </cell>
          <cell r="K78">
            <v>12870</v>
          </cell>
          <cell r="L78">
            <v>10800</v>
          </cell>
          <cell r="M78">
            <v>12900</v>
          </cell>
          <cell r="N78">
            <v>2</v>
          </cell>
          <cell r="O78">
            <v>2</v>
          </cell>
          <cell r="P78">
            <v>2</v>
          </cell>
          <cell r="Q78" t="str">
            <v>25421E0010</v>
          </cell>
          <cell r="R78">
            <v>45413</v>
          </cell>
          <cell r="S78" t="str">
            <v>KP09/09</v>
          </cell>
          <cell r="T78" t="str">
            <v>PT.PENTA VALENT</v>
          </cell>
          <cell r="U78">
            <v>45413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2</v>
          </cell>
          <cell r="BC78">
            <v>2</v>
          </cell>
        </row>
        <row r="79">
          <cell r="B79" t="str">
            <v>CTRZNL5</v>
          </cell>
          <cell r="C79" t="str">
            <v>Cetirizine  Sirup 5mg/5mL (60mL)/ (5)</v>
          </cell>
          <cell r="D79">
            <v>1</v>
          </cell>
          <cell r="E79" t="str">
            <v>botol</v>
          </cell>
          <cell r="F79">
            <v>1</v>
          </cell>
          <cell r="G79">
            <v>1</v>
          </cell>
          <cell r="H79">
            <v>1</v>
          </cell>
          <cell r="I79">
            <v>3305.454545454545</v>
          </cell>
          <cell r="J79">
            <v>3636</v>
          </cell>
          <cell r="K79">
            <v>4363.2</v>
          </cell>
          <cell r="L79">
            <v>3700</v>
          </cell>
          <cell r="M79">
            <v>4400</v>
          </cell>
          <cell r="N79">
            <v>2</v>
          </cell>
          <cell r="O79">
            <v>2</v>
          </cell>
          <cell r="P79">
            <v>2</v>
          </cell>
          <cell r="Q79" t="str">
            <v>S01007BB</v>
          </cell>
          <cell r="R79">
            <v>45292</v>
          </cell>
          <cell r="S79" t="str">
            <v>KP02/5</v>
          </cell>
          <cell r="T79" t="str">
            <v>PT. PLANET EXCELENCIA PHARMACY</v>
          </cell>
          <cell r="U79">
            <v>45292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1</v>
          </cell>
          <cell r="AK79">
            <v>1</v>
          </cell>
          <cell r="AL79">
            <v>1</v>
          </cell>
          <cell r="AM79">
            <v>1</v>
          </cell>
          <cell r="AN79">
            <v>1</v>
          </cell>
          <cell r="AO79">
            <v>1</v>
          </cell>
          <cell r="AP79">
            <v>1</v>
          </cell>
          <cell r="AQ79">
            <v>1</v>
          </cell>
          <cell r="AR79">
            <v>1</v>
          </cell>
          <cell r="AS79">
            <v>1</v>
          </cell>
          <cell r="AT79">
            <v>1</v>
          </cell>
          <cell r="AU79">
            <v>1</v>
          </cell>
          <cell r="AV79">
            <v>1</v>
          </cell>
          <cell r="AW79">
            <v>1</v>
          </cell>
          <cell r="AX79">
            <v>1</v>
          </cell>
          <cell r="AY79">
            <v>1</v>
          </cell>
          <cell r="AZ79">
            <v>1</v>
          </cell>
          <cell r="BA79">
            <v>1</v>
          </cell>
          <cell r="BB79">
            <v>1</v>
          </cell>
          <cell r="BC79">
            <v>1</v>
          </cell>
        </row>
        <row r="80">
          <cell r="B80" t="str">
            <v>CTRZS4</v>
          </cell>
          <cell r="C80" t="str">
            <v>Cetirizine 10 mg tablet (4)</v>
          </cell>
          <cell r="D80">
            <v>100</v>
          </cell>
          <cell r="E80" t="str">
            <v>tablet</v>
          </cell>
          <cell r="F80">
            <v>100</v>
          </cell>
          <cell r="G80">
            <v>100</v>
          </cell>
          <cell r="H80">
            <v>100</v>
          </cell>
          <cell r="I80">
            <v>199.101</v>
          </cell>
          <cell r="J80">
            <v>219.01110000000003</v>
          </cell>
          <cell r="K80">
            <v>262.81332000000003</v>
          </cell>
          <cell r="L80">
            <v>300</v>
          </cell>
          <cell r="M80">
            <v>300</v>
          </cell>
          <cell r="N80">
            <v>10</v>
          </cell>
          <cell r="O80">
            <v>10</v>
          </cell>
          <cell r="P80">
            <v>10</v>
          </cell>
          <cell r="Q80" t="str">
            <v>20622A0010</v>
          </cell>
          <cell r="R80">
            <v>45292</v>
          </cell>
          <cell r="S80" t="str">
            <v>KP10/15</v>
          </cell>
          <cell r="T80" t="str">
            <v>PT.ENSEVAL PUTERA MEGATRADING</v>
          </cell>
          <cell r="U80">
            <v>45292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10</v>
          </cell>
          <cell r="BC80">
            <v>0</v>
          </cell>
        </row>
        <row r="81">
          <cell r="B81" t="str">
            <v>CTRZS5</v>
          </cell>
          <cell r="C81" t="str">
            <v>Cetirizine 10 mg tablet (5)</v>
          </cell>
          <cell r="D81">
            <v>100</v>
          </cell>
          <cell r="E81" t="str">
            <v>tablet</v>
          </cell>
          <cell r="F81">
            <v>100</v>
          </cell>
          <cell r="G81">
            <v>100</v>
          </cell>
          <cell r="H81">
            <v>100</v>
          </cell>
          <cell r="I81">
            <v>199.101</v>
          </cell>
          <cell r="J81">
            <v>219.01110000000003</v>
          </cell>
          <cell r="K81">
            <v>262.81332000000003</v>
          </cell>
          <cell r="L81">
            <v>300</v>
          </cell>
          <cell r="M81">
            <v>300</v>
          </cell>
          <cell r="N81">
            <v>81</v>
          </cell>
          <cell r="O81">
            <v>81</v>
          </cell>
          <cell r="P81">
            <v>81</v>
          </cell>
          <cell r="Q81" t="str">
            <v>20622A0010</v>
          </cell>
          <cell r="R81">
            <v>45292</v>
          </cell>
          <cell r="S81" t="str">
            <v>KP10/15</v>
          </cell>
          <cell r="T81" t="str">
            <v>PT.ENSEVAL PUTERA MEGATRADING</v>
          </cell>
          <cell r="U81">
            <v>30</v>
          </cell>
          <cell r="V81">
            <v>0</v>
          </cell>
          <cell r="W81">
            <v>0</v>
          </cell>
          <cell r="X81">
            <v>30</v>
          </cell>
          <cell r="Y81">
            <v>10</v>
          </cell>
          <cell r="Z81">
            <v>11</v>
          </cell>
          <cell r="AA81">
            <v>11</v>
          </cell>
          <cell r="AB81">
            <v>11</v>
          </cell>
          <cell r="AC81">
            <v>11</v>
          </cell>
          <cell r="AD81">
            <v>11</v>
          </cell>
          <cell r="AE81">
            <v>11</v>
          </cell>
          <cell r="AF81">
            <v>11</v>
          </cell>
          <cell r="AG81">
            <v>11</v>
          </cell>
          <cell r="AH81">
            <v>11</v>
          </cell>
          <cell r="AI81">
            <v>11</v>
          </cell>
          <cell r="AJ81">
            <v>11</v>
          </cell>
          <cell r="AK81">
            <v>11</v>
          </cell>
          <cell r="AL81">
            <v>11</v>
          </cell>
          <cell r="AM81">
            <v>11</v>
          </cell>
          <cell r="AN81">
            <v>11</v>
          </cell>
          <cell r="AO81">
            <v>11</v>
          </cell>
          <cell r="AP81">
            <v>11</v>
          </cell>
          <cell r="AQ81">
            <v>11</v>
          </cell>
          <cell r="AR81">
            <v>11</v>
          </cell>
          <cell r="AS81">
            <v>11</v>
          </cell>
          <cell r="AT81">
            <v>11</v>
          </cell>
          <cell r="AU81">
            <v>11</v>
          </cell>
          <cell r="AV81">
            <v>11</v>
          </cell>
          <cell r="AW81">
            <v>11</v>
          </cell>
          <cell r="AX81">
            <v>11</v>
          </cell>
          <cell r="AY81">
            <v>11</v>
          </cell>
          <cell r="AZ81">
            <v>81</v>
          </cell>
          <cell r="BA81">
            <v>81</v>
          </cell>
          <cell r="BB81">
            <v>0</v>
          </cell>
          <cell r="BC81">
            <v>0</v>
          </cell>
        </row>
        <row r="82">
          <cell r="B82" t="str">
            <v>CTRZS6</v>
          </cell>
          <cell r="C82" t="str">
            <v>Cetirizine 10 mg tablet (6)</v>
          </cell>
          <cell r="D82">
            <v>100</v>
          </cell>
          <cell r="E82" t="str">
            <v>tablet</v>
          </cell>
          <cell r="F82">
            <v>100</v>
          </cell>
          <cell r="G82">
            <v>100</v>
          </cell>
          <cell r="H82">
            <v>100</v>
          </cell>
          <cell r="I82">
            <v>199.101</v>
          </cell>
          <cell r="J82">
            <v>219.01110000000003</v>
          </cell>
          <cell r="K82">
            <v>262.81332000000003</v>
          </cell>
          <cell r="L82">
            <v>300</v>
          </cell>
          <cell r="M82">
            <v>300</v>
          </cell>
          <cell r="N82">
            <v>0</v>
          </cell>
          <cell r="O82">
            <v>400</v>
          </cell>
          <cell r="P82">
            <v>400</v>
          </cell>
          <cell r="Q82" t="str">
            <v>HTCTRC21076</v>
          </cell>
          <cell r="R82">
            <v>45292</v>
          </cell>
          <cell r="S82" t="str">
            <v>KP04/3</v>
          </cell>
          <cell r="T82" t="str">
            <v>PT Enseval Putera Megatrading</v>
          </cell>
          <cell r="U82">
            <v>45292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40</v>
          </cell>
          <cell r="AB82">
            <v>40</v>
          </cell>
          <cell r="AC82">
            <v>40</v>
          </cell>
          <cell r="AD82">
            <v>40</v>
          </cell>
          <cell r="AE82">
            <v>20</v>
          </cell>
          <cell r="AF82">
            <v>20</v>
          </cell>
          <cell r="AG82">
            <v>20</v>
          </cell>
          <cell r="AH82">
            <v>10</v>
          </cell>
          <cell r="AI82">
            <v>10</v>
          </cell>
          <cell r="AJ82">
            <v>10</v>
          </cell>
          <cell r="AK82">
            <v>10</v>
          </cell>
          <cell r="AL82">
            <v>20</v>
          </cell>
          <cell r="AM82">
            <v>30</v>
          </cell>
          <cell r="AN82">
            <v>20</v>
          </cell>
          <cell r="AO82">
            <v>20</v>
          </cell>
          <cell r="AP82">
            <v>20</v>
          </cell>
          <cell r="AQ82">
            <v>20</v>
          </cell>
          <cell r="AR82">
            <v>20</v>
          </cell>
          <cell r="AS82">
            <v>10</v>
          </cell>
          <cell r="AT82">
            <v>20</v>
          </cell>
          <cell r="AU82">
            <v>15</v>
          </cell>
          <cell r="AV82">
            <v>10</v>
          </cell>
          <cell r="AW82">
            <v>10</v>
          </cell>
          <cell r="AX82">
            <v>10</v>
          </cell>
          <cell r="AY82">
            <v>10</v>
          </cell>
          <cell r="AZ82">
            <v>295</v>
          </cell>
          <cell r="BA82">
            <v>295</v>
          </cell>
          <cell r="BB82">
            <v>105</v>
          </cell>
          <cell r="BC82">
            <v>105</v>
          </cell>
        </row>
        <row r="83">
          <cell r="B83" t="str">
            <v>CRPNC1</v>
          </cell>
          <cell r="C83" t="str">
            <v>Chloramphenicol 250 mg kapsul</v>
          </cell>
          <cell r="D83">
            <v>100</v>
          </cell>
          <cell r="E83" t="str">
            <v>kapsul</v>
          </cell>
          <cell r="F83">
            <v>100</v>
          </cell>
          <cell r="G83">
            <v>100</v>
          </cell>
          <cell r="H83">
            <v>100</v>
          </cell>
          <cell r="I83">
            <v>450.48129999999998</v>
          </cell>
          <cell r="J83">
            <v>495.52942999999999</v>
          </cell>
          <cell r="K83">
            <v>594.63531599999999</v>
          </cell>
          <cell r="L83">
            <v>500</v>
          </cell>
          <cell r="M83">
            <v>600</v>
          </cell>
          <cell r="N83">
            <v>100</v>
          </cell>
          <cell r="O83">
            <v>100</v>
          </cell>
          <cell r="P83">
            <v>100</v>
          </cell>
          <cell r="Q83" t="str">
            <v>1908-01-251</v>
          </cell>
          <cell r="R83">
            <v>45139</v>
          </cell>
          <cell r="S83" t="str">
            <v>FKT/BDG/2019/00019413</v>
          </cell>
          <cell r="T83" t="str">
            <v>PT RAJAWALI NUSINDO</v>
          </cell>
          <cell r="U83">
            <v>45139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100</v>
          </cell>
          <cell r="BC83">
            <v>100</v>
          </cell>
        </row>
        <row r="84">
          <cell r="B84" t="str">
            <v>CTM0S2</v>
          </cell>
          <cell r="C84" t="str">
            <v>Chlorfeniramin tablet 4 mg (CTM) (2)</v>
          </cell>
          <cell r="D84">
            <v>100</v>
          </cell>
          <cell r="E84" t="str">
            <v>tablet</v>
          </cell>
          <cell r="F84">
            <v>100</v>
          </cell>
          <cell r="G84">
            <v>100</v>
          </cell>
          <cell r="H84">
            <v>100</v>
          </cell>
          <cell r="I84">
            <v>81.818181818181813</v>
          </cell>
          <cell r="J84">
            <v>90</v>
          </cell>
          <cell r="K84">
            <v>108</v>
          </cell>
          <cell r="L84">
            <v>100</v>
          </cell>
          <cell r="M84">
            <v>200</v>
          </cell>
          <cell r="N84">
            <v>72</v>
          </cell>
          <cell r="O84">
            <v>72</v>
          </cell>
          <cell r="P84">
            <v>72</v>
          </cell>
          <cell r="Q84" t="str">
            <v>00708101</v>
          </cell>
          <cell r="R84">
            <v>45870</v>
          </cell>
          <cell r="S84" t="str">
            <v>KP01/03</v>
          </cell>
          <cell r="T84" t="str">
            <v>PT KUDAMAS JAYA MAKMUR SENTOSA</v>
          </cell>
          <cell r="U84">
            <v>5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10</v>
          </cell>
          <cell r="AP84">
            <v>10</v>
          </cell>
          <cell r="AQ84">
            <v>10</v>
          </cell>
          <cell r="AR84">
            <v>10</v>
          </cell>
          <cell r="AS84">
            <v>10</v>
          </cell>
          <cell r="AT84">
            <v>10</v>
          </cell>
          <cell r="AU84">
            <v>10</v>
          </cell>
          <cell r="AV84">
            <v>10</v>
          </cell>
          <cell r="AW84">
            <v>10</v>
          </cell>
          <cell r="AX84">
            <v>10</v>
          </cell>
          <cell r="AY84">
            <v>10</v>
          </cell>
          <cell r="AZ84">
            <v>15</v>
          </cell>
          <cell r="BA84">
            <v>15</v>
          </cell>
          <cell r="BB84">
            <v>57</v>
          </cell>
          <cell r="BC84">
            <v>57</v>
          </cell>
        </row>
        <row r="85">
          <cell r="B85" t="str">
            <v>CPRFS5</v>
          </cell>
          <cell r="C85" t="str">
            <v>Ciprofloxacin kaplet 500 mg (5)</v>
          </cell>
          <cell r="D85">
            <v>100</v>
          </cell>
          <cell r="E85" t="str">
            <v>kaplet</v>
          </cell>
          <cell r="F85">
            <v>100</v>
          </cell>
          <cell r="G85">
            <v>100</v>
          </cell>
          <cell r="H85">
            <v>100</v>
          </cell>
          <cell r="I85">
            <v>430</v>
          </cell>
          <cell r="J85">
            <v>473.00000000000006</v>
          </cell>
          <cell r="K85">
            <v>567.6</v>
          </cell>
          <cell r="L85">
            <v>500</v>
          </cell>
          <cell r="M85">
            <v>600</v>
          </cell>
          <cell r="N85">
            <v>428</v>
          </cell>
          <cell r="O85">
            <v>428</v>
          </cell>
          <cell r="P85">
            <v>428</v>
          </cell>
          <cell r="Q85" t="str">
            <v>HTCFXC95679</v>
          </cell>
          <cell r="R85">
            <v>45199</v>
          </cell>
          <cell r="S85" t="str">
            <v>KP01/013</v>
          </cell>
          <cell r="T85" t="str">
            <v>PT ENSEVAL PUTRA MEGATRADING</v>
          </cell>
          <cell r="U85">
            <v>45199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428</v>
          </cell>
          <cell r="BC85">
            <v>428</v>
          </cell>
        </row>
        <row r="86">
          <cell r="B86" t="str">
            <v>CLNDS14</v>
          </cell>
          <cell r="C86" t="str">
            <v>Clindamycin  kapsul 150 mg (4)</v>
          </cell>
          <cell r="D86">
            <v>50</v>
          </cell>
          <cell r="E86" t="str">
            <v>kapsul</v>
          </cell>
          <cell r="F86">
            <v>50</v>
          </cell>
          <cell r="G86">
            <v>50</v>
          </cell>
          <cell r="H86">
            <v>50</v>
          </cell>
          <cell r="I86">
            <v>1212.1199999999999</v>
          </cell>
          <cell r="J86">
            <v>1333.3319999999999</v>
          </cell>
          <cell r="K86">
            <v>1599.9983999999997</v>
          </cell>
          <cell r="L86">
            <v>1400</v>
          </cell>
          <cell r="M86">
            <v>1600</v>
          </cell>
          <cell r="N86">
            <v>117</v>
          </cell>
          <cell r="O86">
            <v>117</v>
          </cell>
          <cell r="P86">
            <v>117</v>
          </cell>
          <cell r="Q86">
            <v>36437001</v>
          </cell>
          <cell r="R86">
            <v>45292</v>
          </cell>
          <cell r="S86" t="str">
            <v>NA</v>
          </cell>
          <cell r="T86" t="str">
            <v>NA</v>
          </cell>
          <cell r="U86">
            <v>45292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10</v>
          </cell>
          <cell r="AA86">
            <v>10</v>
          </cell>
          <cell r="AB86">
            <v>10</v>
          </cell>
          <cell r="AC86">
            <v>10</v>
          </cell>
          <cell r="AD86">
            <v>10</v>
          </cell>
          <cell r="AE86">
            <v>10</v>
          </cell>
          <cell r="AF86">
            <v>10</v>
          </cell>
          <cell r="AG86">
            <v>10</v>
          </cell>
          <cell r="AH86">
            <v>10</v>
          </cell>
          <cell r="AI86">
            <v>10</v>
          </cell>
          <cell r="AJ86">
            <v>10</v>
          </cell>
          <cell r="AK86">
            <v>10</v>
          </cell>
          <cell r="AL86">
            <v>10</v>
          </cell>
          <cell r="AM86">
            <v>10</v>
          </cell>
          <cell r="AN86">
            <v>10</v>
          </cell>
          <cell r="AO86">
            <v>10</v>
          </cell>
          <cell r="AP86">
            <v>10</v>
          </cell>
          <cell r="AQ86">
            <v>10</v>
          </cell>
          <cell r="AR86">
            <v>10</v>
          </cell>
          <cell r="AS86">
            <v>10</v>
          </cell>
          <cell r="AT86">
            <v>10</v>
          </cell>
          <cell r="AU86">
            <v>10</v>
          </cell>
          <cell r="AV86">
            <v>10</v>
          </cell>
          <cell r="AW86">
            <v>10</v>
          </cell>
          <cell r="AX86">
            <v>10</v>
          </cell>
          <cell r="AY86">
            <v>10</v>
          </cell>
          <cell r="AZ86">
            <v>10</v>
          </cell>
          <cell r="BA86">
            <v>10</v>
          </cell>
          <cell r="BB86">
            <v>107</v>
          </cell>
          <cell r="BC86">
            <v>107</v>
          </cell>
        </row>
        <row r="87">
          <cell r="B87" t="str">
            <v>CLNDS2</v>
          </cell>
          <cell r="C87" t="str">
            <v>Clindamycin kapsul 300 mg</v>
          </cell>
          <cell r="D87">
            <v>50</v>
          </cell>
          <cell r="E87" t="str">
            <v>kapsul</v>
          </cell>
          <cell r="F87">
            <v>1250</v>
          </cell>
          <cell r="G87">
            <v>1375</v>
          </cell>
          <cell r="H87">
            <v>1650</v>
          </cell>
          <cell r="I87">
            <v>1300</v>
          </cell>
          <cell r="J87">
            <v>1430.0000000000002</v>
          </cell>
          <cell r="K87">
            <v>1716.0000000000002</v>
          </cell>
          <cell r="L87">
            <v>1500</v>
          </cell>
          <cell r="M87">
            <v>1800</v>
          </cell>
          <cell r="N87">
            <v>100</v>
          </cell>
          <cell r="O87">
            <v>100</v>
          </cell>
          <cell r="P87">
            <v>100</v>
          </cell>
          <cell r="Q87">
            <v>1808011</v>
          </cell>
          <cell r="R87">
            <v>44816</v>
          </cell>
          <cell r="S87">
            <v>2801956245</v>
          </cell>
          <cell r="T87" t="str">
            <v>PT. KIMIA FARMA</v>
          </cell>
          <cell r="U87">
            <v>2801954816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20</v>
          </cell>
          <cell r="AT87">
            <v>10</v>
          </cell>
          <cell r="AU87">
            <v>10</v>
          </cell>
          <cell r="AV87">
            <v>10</v>
          </cell>
          <cell r="AW87">
            <v>10</v>
          </cell>
          <cell r="AX87">
            <v>10</v>
          </cell>
          <cell r="AY87">
            <v>10</v>
          </cell>
          <cell r="AZ87">
            <v>30</v>
          </cell>
          <cell r="BA87">
            <v>30</v>
          </cell>
          <cell r="BB87">
            <v>70</v>
          </cell>
          <cell r="BC87">
            <v>70</v>
          </cell>
        </row>
        <row r="88">
          <cell r="B88" t="str">
            <v>CLNDS22</v>
          </cell>
          <cell r="C88" t="str">
            <v>Clindamycin kapsul 300 mg (2)</v>
          </cell>
          <cell r="D88">
            <v>50</v>
          </cell>
          <cell r="E88" t="str">
            <v>kapsul</v>
          </cell>
          <cell r="F88">
            <v>50</v>
          </cell>
          <cell r="G88">
            <v>50</v>
          </cell>
          <cell r="H88">
            <v>50</v>
          </cell>
          <cell r="I88">
            <v>1300</v>
          </cell>
          <cell r="J88">
            <v>1430.0000000000002</v>
          </cell>
          <cell r="K88">
            <v>1716.0000000000002</v>
          </cell>
          <cell r="L88">
            <v>1500</v>
          </cell>
          <cell r="M88">
            <v>1800</v>
          </cell>
          <cell r="N88">
            <v>96</v>
          </cell>
          <cell r="O88">
            <v>96</v>
          </cell>
          <cell r="P88">
            <v>96</v>
          </cell>
          <cell r="Q88" t="str">
            <v>19CL2005</v>
          </cell>
          <cell r="R88">
            <v>45010</v>
          </cell>
          <cell r="S88">
            <v>2802617390</v>
          </cell>
          <cell r="T88" t="str">
            <v>PT KIMIA FARMA</v>
          </cell>
          <cell r="U88">
            <v>2802616320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96</v>
          </cell>
          <cell r="BC88">
            <v>96</v>
          </cell>
        </row>
        <row r="89">
          <cell r="B89" t="str">
            <v>CDX4</v>
          </cell>
          <cell r="C89" t="str">
            <v>Codein 10 mg tablet (4)</v>
          </cell>
          <cell r="D89">
            <v>100</v>
          </cell>
          <cell r="E89" t="str">
            <v>Tablet</v>
          </cell>
          <cell r="F89">
            <v>100</v>
          </cell>
          <cell r="G89">
            <v>100</v>
          </cell>
          <cell r="H89">
            <v>100</v>
          </cell>
          <cell r="I89">
            <v>622.70000000000005</v>
          </cell>
          <cell r="J89">
            <v>684.97000000000014</v>
          </cell>
          <cell r="K89">
            <v>821.96400000000017</v>
          </cell>
          <cell r="L89">
            <v>700</v>
          </cell>
          <cell r="M89">
            <v>900</v>
          </cell>
          <cell r="N89">
            <v>202</v>
          </cell>
          <cell r="O89">
            <v>202</v>
          </cell>
          <cell r="P89">
            <v>202</v>
          </cell>
          <cell r="Q89" t="str">
            <v>F81729J</v>
          </cell>
          <cell r="R89">
            <v>44717</v>
          </cell>
          <cell r="S89" t="str">
            <v>VIII/2019</v>
          </cell>
          <cell r="T89" t="str">
            <v>PT KIMIA FARMA</v>
          </cell>
          <cell r="U89">
            <v>10</v>
          </cell>
          <cell r="V89">
            <v>0</v>
          </cell>
          <cell r="W89">
            <v>0</v>
          </cell>
          <cell r="X89">
            <v>10</v>
          </cell>
          <cell r="Y89">
            <v>10</v>
          </cell>
          <cell r="Z89">
            <v>10</v>
          </cell>
          <cell r="AA89">
            <v>10</v>
          </cell>
          <cell r="AB89">
            <v>10</v>
          </cell>
          <cell r="AC89">
            <v>10</v>
          </cell>
          <cell r="AD89">
            <v>10</v>
          </cell>
          <cell r="AE89">
            <v>10</v>
          </cell>
          <cell r="AF89">
            <v>10</v>
          </cell>
          <cell r="AG89">
            <v>10</v>
          </cell>
          <cell r="AH89">
            <v>10</v>
          </cell>
          <cell r="AI89">
            <v>10</v>
          </cell>
          <cell r="AJ89">
            <v>10</v>
          </cell>
          <cell r="AK89">
            <v>10</v>
          </cell>
          <cell r="AL89">
            <v>10</v>
          </cell>
          <cell r="AM89">
            <v>20</v>
          </cell>
          <cell r="AN89">
            <v>20</v>
          </cell>
          <cell r="AO89">
            <v>20</v>
          </cell>
          <cell r="AP89">
            <v>20</v>
          </cell>
          <cell r="AQ89">
            <v>20</v>
          </cell>
          <cell r="AR89">
            <v>20</v>
          </cell>
          <cell r="AS89">
            <v>20</v>
          </cell>
          <cell r="AT89">
            <v>20</v>
          </cell>
          <cell r="AU89">
            <v>20</v>
          </cell>
          <cell r="AV89">
            <v>20</v>
          </cell>
          <cell r="AW89">
            <v>20</v>
          </cell>
          <cell r="AX89">
            <v>20</v>
          </cell>
          <cell r="AY89">
            <v>20</v>
          </cell>
          <cell r="AZ89">
            <v>40</v>
          </cell>
          <cell r="BA89">
            <v>40</v>
          </cell>
          <cell r="BB89">
            <v>162</v>
          </cell>
          <cell r="BC89">
            <v>162</v>
          </cell>
        </row>
        <row r="90">
          <cell r="B90" t="str">
            <v>CMBNS1</v>
          </cell>
          <cell r="C90" t="str">
            <v>Combantrin  kapsul 250 mg</v>
          </cell>
          <cell r="D90">
            <v>50</v>
          </cell>
          <cell r="E90" t="str">
            <v>kapsul</v>
          </cell>
          <cell r="F90">
            <v>5502</v>
          </cell>
          <cell r="G90">
            <v>6052.2000000000007</v>
          </cell>
          <cell r="H90">
            <v>7262.64</v>
          </cell>
          <cell r="I90">
            <v>5940</v>
          </cell>
          <cell r="J90">
            <v>6534.0000000000009</v>
          </cell>
          <cell r="K90">
            <v>7840.8000000000011</v>
          </cell>
          <cell r="L90">
            <v>6600</v>
          </cell>
          <cell r="M90">
            <v>7900</v>
          </cell>
          <cell r="N90">
            <v>94</v>
          </cell>
          <cell r="O90">
            <v>94</v>
          </cell>
          <cell r="P90">
            <v>94</v>
          </cell>
          <cell r="Q90" t="str">
            <v>A180486</v>
          </cell>
          <cell r="R90">
            <v>44743</v>
          </cell>
          <cell r="S90" t="str">
            <v>DO-10166/III/19</v>
          </cell>
          <cell r="T90" t="str">
            <v>PT SINGGASANA WITRA SURYAMAS</v>
          </cell>
          <cell r="U90">
            <v>44743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94</v>
          </cell>
          <cell r="BC90">
            <v>94</v>
          </cell>
        </row>
        <row r="91">
          <cell r="B91" t="str">
            <v>CRVS3</v>
          </cell>
          <cell r="C91" t="str">
            <v>Corovit Sirup 100mL (3)</v>
          </cell>
          <cell r="D91">
            <v>1</v>
          </cell>
          <cell r="E91" t="str">
            <v>botol</v>
          </cell>
          <cell r="F91">
            <v>1</v>
          </cell>
          <cell r="G91">
            <v>1</v>
          </cell>
          <cell r="H91">
            <v>1</v>
          </cell>
          <cell r="I91">
            <v>21000</v>
          </cell>
          <cell r="J91">
            <v>23100.000000000004</v>
          </cell>
          <cell r="K91">
            <v>27720.000000000004</v>
          </cell>
          <cell r="L91">
            <v>23100</v>
          </cell>
          <cell r="M91">
            <v>27800</v>
          </cell>
          <cell r="N91">
            <v>4</v>
          </cell>
          <cell r="O91">
            <v>4</v>
          </cell>
          <cell r="P91">
            <v>4</v>
          </cell>
          <cell r="Q91" t="str">
            <v>21M005</v>
          </cell>
          <cell r="R91">
            <v>45352</v>
          </cell>
          <cell r="S91" t="str">
            <v>KP11/7</v>
          </cell>
          <cell r="T91" t="str">
            <v>PT CORONET CROWN</v>
          </cell>
          <cell r="U91">
            <v>45352</v>
          </cell>
          <cell r="V91">
            <v>0</v>
          </cell>
          <cell r="W91">
            <v>0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3</v>
          </cell>
          <cell r="BA91">
            <v>3</v>
          </cell>
          <cell r="BB91">
            <v>1</v>
          </cell>
          <cell r="BC91">
            <v>1</v>
          </cell>
        </row>
        <row r="92">
          <cell r="B92" t="str">
            <v>CRVS4</v>
          </cell>
          <cell r="C92" t="str">
            <v>Corovit Sirup 100mL (4)</v>
          </cell>
          <cell r="D92">
            <v>1</v>
          </cell>
          <cell r="E92" t="str">
            <v>botol</v>
          </cell>
          <cell r="F92">
            <v>1</v>
          </cell>
          <cell r="G92">
            <v>1</v>
          </cell>
          <cell r="H92">
            <v>1</v>
          </cell>
          <cell r="I92">
            <v>21000</v>
          </cell>
          <cell r="J92">
            <v>23100.000000000004</v>
          </cell>
          <cell r="K92">
            <v>27720.000000000004</v>
          </cell>
          <cell r="L92">
            <v>23100</v>
          </cell>
          <cell r="M92">
            <v>27800</v>
          </cell>
          <cell r="N92">
            <v>0</v>
          </cell>
          <cell r="O92">
            <v>3</v>
          </cell>
          <cell r="P92">
            <v>3</v>
          </cell>
          <cell r="Q92" t="str">
            <v>21MM007</v>
          </cell>
          <cell r="R92">
            <v>46174</v>
          </cell>
          <cell r="S92" t="str">
            <v>KP04/8</v>
          </cell>
          <cell r="T92" t="str">
            <v>PT CORONET CROWN</v>
          </cell>
          <cell r="U92">
            <v>46174</v>
          </cell>
          <cell r="V92">
            <v>46174</v>
          </cell>
          <cell r="W92">
            <v>46174</v>
          </cell>
          <cell r="X92">
            <v>46174</v>
          </cell>
          <cell r="Y92">
            <v>46174</v>
          </cell>
          <cell r="Z92">
            <v>46174</v>
          </cell>
          <cell r="AA92">
            <v>46174</v>
          </cell>
          <cell r="AB92">
            <v>46174</v>
          </cell>
          <cell r="AC92">
            <v>46174</v>
          </cell>
          <cell r="AD92">
            <v>46174</v>
          </cell>
          <cell r="AE92">
            <v>46174</v>
          </cell>
          <cell r="AF92">
            <v>46174</v>
          </cell>
          <cell r="AG92">
            <v>46174</v>
          </cell>
          <cell r="AH92">
            <v>46174</v>
          </cell>
          <cell r="AI92">
            <v>46174</v>
          </cell>
          <cell r="AJ92">
            <v>46174</v>
          </cell>
          <cell r="AK92">
            <v>46174</v>
          </cell>
          <cell r="AL92">
            <v>46174</v>
          </cell>
          <cell r="AM92">
            <v>46174</v>
          </cell>
          <cell r="AN92">
            <v>46174</v>
          </cell>
          <cell r="AO92">
            <v>46174</v>
          </cell>
          <cell r="AP92">
            <v>46174</v>
          </cell>
          <cell r="AQ92">
            <v>46174</v>
          </cell>
          <cell r="AR92">
            <v>46174</v>
          </cell>
          <cell r="AS92">
            <v>46174</v>
          </cell>
          <cell r="AT92">
            <v>46174</v>
          </cell>
          <cell r="AU92">
            <v>46174</v>
          </cell>
          <cell r="AV92">
            <v>46174</v>
          </cell>
          <cell r="AW92">
            <v>46174</v>
          </cell>
          <cell r="AX92">
            <v>46174</v>
          </cell>
          <cell r="AY92">
            <v>46174</v>
          </cell>
          <cell r="AZ92">
            <v>0</v>
          </cell>
          <cell r="BA92">
            <v>0</v>
          </cell>
          <cell r="BB92">
            <v>3</v>
          </cell>
          <cell r="BC92">
            <v>3</v>
          </cell>
        </row>
        <row r="93">
          <cell r="B93" t="str">
            <v>CTRMZ1</v>
          </cell>
          <cell r="C93" t="str">
            <v>Cotrimoxazole Suspensi 240 mg/ 5mL/ 60mL</v>
          </cell>
          <cell r="D93">
            <v>1</v>
          </cell>
          <cell r="E93" t="str">
            <v>botol</v>
          </cell>
          <cell r="F93">
            <v>1</v>
          </cell>
          <cell r="G93">
            <v>1</v>
          </cell>
          <cell r="H93">
            <v>1</v>
          </cell>
          <cell r="I93">
            <v>4921</v>
          </cell>
          <cell r="J93">
            <v>5413.1</v>
          </cell>
          <cell r="K93">
            <v>6495.72</v>
          </cell>
          <cell r="L93">
            <v>5500</v>
          </cell>
          <cell r="M93">
            <v>6500</v>
          </cell>
          <cell r="N93">
            <v>3</v>
          </cell>
          <cell r="O93">
            <v>3</v>
          </cell>
          <cell r="P93">
            <v>3</v>
          </cell>
          <cell r="Q93">
            <v>36335001</v>
          </cell>
          <cell r="R93">
            <v>45322</v>
          </cell>
          <cell r="S93" t="str">
            <v>KP03/009</v>
          </cell>
          <cell r="T93" t="str">
            <v>PT RAJAWALI NUSINDO</v>
          </cell>
          <cell r="U93">
            <v>45322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3</v>
          </cell>
          <cell r="BC93">
            <v>3</v>
          </cell>
        </row>
        <row r="94">
          <cell r="B94" t="str">
            <v>CTRMS1</v>
          </cell>
          <cell r="C94" t="str">
            <v>Cotrimoxazole tablet 480 mg</v>
          </cell>
          <cell r="D94">
            <v>100</v>
          </cell>
          <cell r="E94" t="str">
            <v>tablet</v>
          </cell>
          <cell r="F94">
            <v>173.25</v>
          </cell>
          <cell r="G94">
            <v>190.57500000000002</v>
          </cell>
          <cell r="H94">
            <v>228.69000000000003</v>
          </cell>
          <cell r="I94">
            <v>249.28</v>
          </cell>
          <cell r="J94">
            <v>274.20800000000003</v>
          </cell>
          <cell r="K94">
            <v>329.0496</v>
          </cell>
          <cell r="L94">
            <v>300</v>
          </cell>
          <cell r="M94">
            <v>400</v>
          </cell>
          <cell r="N94">
            <v>285</v>
          </cell>
          <cell r="O94">
            <v>285</v>
          </cell>
          <cell r="P94">
            <v>285</v>
          </cell>
          <cell r="Q94" t="str">
            <v>C80569B</v>
          </cell>
          <cell r="R94">
            <v>44983</v>
          </cell>
          <cell r="S94">
            <v>2801956245</v>
          </cell>
          <cell r="T94" t="str">
            <v>PT. KIMIA FARMA</v>
          </cell>
          <cell r="U94">
            <v>2801954816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285</v>
          </cell>
          <cell r="BC94">
            <v>285</v>
          </cell>
        </row>
        <row r="95">
          <cell r="B95" t="str">
            <v>CROFD10</v>
          </cell>
          <cell r="C95" t="str">
            <v>Crofed Tablet (10)</v>
          </cell>
          <cell r="D95">
            <v>100</v>
          </cell>
          <cell r="E95" t="str">
            <v>tablet</v>
          </cell>
          <cell r="F95">
            <v>100</v>
          </cell>
          <cell r="G95">
            <v>100</v>
          </cell>
          <cell r="H95">
            <v>100</v>
          </cell>
          <cell r="I95">
            <v>1236.3636363636363</v>
          </cell>
          <cell r="J95">
            <v>1360</v>
          </cell>
          <cell r="K95">
            <v>1632</v>
          </cell>
          <cell r="L95">
            <v>1400</v>
          </cell>
          <cell r="M95">
            <v>1700</v>
          </cell>
          <cell r="N95">
            <v>396</v>
          </cell>
          <cell r="O95">
            <v>396</v>
          </cell>
          <cell r="P95">
            <v>396</v>
          </cell>
          <cell r="Q95" t="str">
            <v>21KA022</v>
          </cell>
          <cell r="R95">
            <v>45566</v>
          </cell>
          <cell r="S95" t="str">
            <v>KP03/5</v>
          </cell>
          <cell r="T95" t="str">
            <v>PT CORONET CROWN</v>
          </cell>
          <cell r="U95">
            <v>20</v>
          </cell>
          <cell r="V95">
            <v>0</v>
          </cell>
          <cell r="W95">
            <v>0</v>
          </cell>
          <cell r="X95">
            <v>10</v>
          </cell>
          <cell r="Y95">
            <v>20</v>
          </cell>
          <cell r="Z95">
            <v>10</v>
          </cell>
          <cell r="AA95">
            <v>10</v>
          </cell>
          <cell r="AB95">
            <v>15</v>
          </cell>
          <cell r="AC95">
            <v>15</v>
          </cell>
          <cell r="AD95">
            <v>15</v>
          </cell>
          <cell r="AE95">
            <v>10</v>
          </cell>
          <cell r="AF95">
            <v>30</v>
          </cell>
          <cell r="AG95">
            <v>10</v>
          </cell>
          <cell r="AH95">
            <v>10</v>
          </cell>
          <cell r="AI95">
            <v>10</v>
          </cell>
          <cell r="AJ95">
            <v>10</v>
          </cell>
          <cell r="AK95">
            <v>10</v>
          </cell>
          <cell r="AL95">
            <v>10</v>
          </cell>
          <cell r="AM95">
            <v>10</v>
          </cell>
          <cell r="AN95">
            <v>10</v>
          </cell>
          <cell r="AO95">
            <v>10</v>
          </cell>
          <cell r="AP95">
            <v>10</v>
          </cell>
          <cell r="AQ95">
            <v>10</v>
          </cell>
          <cell r="AR95">
            <v>10</v>
          </cell>
          <cell r="AS95">
            <v>10</v>
          </cell>
          <cell r="AT95">
            <v>10</v>
          </cell>
          <cell r="AU95">
            <v>12</v>
          </cell>
          <cell r="AV95">
            <v>12</v>
          </cell>
          <cell r="AW95">
            <v>12</v>
          </cell>
          <cell r="AX95">
            <v>12</v>
          </cell>
          <cell r="AY95">
            <v>12</v>
          </cell>
          <cell r="AZ95">
            <v>177</v>
          </cell>
          <cell r="BA95">
            <v>177</v>
          </cell>
          <cell r="BB95">
            <v>219</v>
          </cell>
          <cell r="BC95">
            <v>219</v>
          </cell>
        </row>
        <row r="96">
          <cell r="B96" t="str">
            <v>DANERN4</v>
          </cell>
          <cell r="C96" t="str">
            <v>Daneuron Tablet (4)</v>
          </cell>
          <cell r="D96">
            <v>100</v>
          </cell>
          <cell r="E96" t="str">
            <v>tablet</v>
          </cell>
          <cell r="F96">
            <v>100</v>
          </cell>
          <cell r="G96">
            <v>100</v>
          </cell>
          <cell r="H96">
            <v>100</v>
          </cell>
          <cell r="I96">
            <v>372.72727272727269</v>
          </cell>
          <cell r="J96">
            <v>372.72727272727269</v>
          </cell>
          <cell r="K96">
            <v>492</v>
          </cell>
          <cell r="L96">
            <v>400</v>
          </cell>
          <cell r="M96">
            <v>500</v>
          </cell>
          <cell r="N96">
            <v>755</v>
          </cell>
          <cell r="O96">
            <v>755</v>
          </cell>
          <cell r="P96">
            <v>755</v>
          </cell>
          <cell r="Q96" t="str">
            <v>HTDNRG14259</v>
          </cell>
          <cell r="R96">
            <v>45139</v>
          </cell>
          <cell r="S96" t="str">
            <v>KP10/11</v>
          </cell>
          <cell r="T96" t="str">
            <v>PT KUDAMAS JAYA MAKMUR SENTOSA</v>
          </cell>
          <cell r="U96">
            <v>45139</v>
          </cell>
          <cell r="V96">
            <v>0</v>
          </cell>
          <cell r="W96">
            <v>0</v>
          </cell>
          <cell r="X96">
            <v>10</v>
          </cell>
          <cell r="Y96">
            <v>30</v>
          </cell>
          <cell r="Z96">
            <v>40</v>
          </cell>
          <cell r="AA96">
            <v>40</v>
          </cell>
          <cell r="AB96">
            <v>40</v>
          </cell>
          <cell r="AC96">
            <v>40</v>
          </cell>
          <cell r="AD96">
            <v>40</v>
          </cell>
          <cell r="AE96">
            <v>40</v>
          </cell>
          <cell r="AF96">
            <v>10</v>
          </cell>
          <cell r="AG96">
            <v>10</v>
          </cell>
          <cell r="AH96">
            <v>10</v>
          </cell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120</v>
          </cell>
          <cell r="BA96">
            <v>120</v>
          </cell>
          <cell r="BB96">
            <v>635</v>
          </cell>
          <cell r="BC96">
            <v>635</v>
          </cell>
        </row>
        <row r="97">
          <cell r="B97" t="str">
            <v>DEMC3</v>
          </cell>
          <cell r="C97" t="str">
            <v>Demacolin Tablet (3)</v>
          </cell>
          <cell r="D97">
            <v>100</v>
          </cell>
          <cell r="E97" t="str">
            <v>tablet</v>
          </cell>
          <cell r="F97">
            <v>100</v>
          </cell>
          <cell r="G97">
            <v>100</v>
          </cell>
          <cell r="H97">
            <v>100</v>
          </cell>
          <cell r="I97">
            <v>378.81818181818176</v>
          </cell>
          <cell r="J97">
            <v>416.7</v>
          </cell>
          <cell r="K97">
            <v>500.03999999999996</v>
          </cell>
          <cell r="L97">
            <v>500</v>
          </cell>
          <cell r="M97">
            <v>600</v>
          </cell>
          <cell r="N97">
            <v>2</v>
          </cell>
          <cell r="O97">
            <v>2</v>
          </cell>
          <cell r="P97">
            <v>2</v>
          </cell>
          <cell r="Q97" t="str">
            <v xml:space="preserve"> AOA027</v>
          </cell>
          <cell r="R97">
            <v>45352</v>
          </cell>
          <cell r="S97">
            <v>45352</v>
          </cell>
          <cell r="T97" t="str">
            <v>APOTEK BUMI MEDIKA GANESHA</v>
          </cell>
          <cell r="U97">
            <v>45352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2</v>
          </cell>
          <cell r="BC97">
            <v>2</v>
          </cell>
        </row>
        <row r="98">
          <cell r="B98" t="str">
            <v>DENTAL1</v>
          </cell>
          <cell r="C98" t="str">
            <v>Dental Floss toothpicks</v>
          </cell>
          <cell r="D98">
            <v>1</v>
          </cell>
          <cell r="E98" t="str">
            <v>pack</v>
          </cell>
          <cell r="F98">
            <v>1</v>
          </cell>
          <cell r="G98">
            <v>1</v>
          </cell>
          <cell r="H98">
            <v>1</v>
          </cell>
          <cell r="I98">
            <v>27000</v>
          </cell>
          <cell r="J98">
            <v>29700.000000000004</v>
          </cell>
          <cell r="K98">
            <v>35640</v>
          </cell>
          <cell r="L98">
            <v>29700</v>
          </cell>
          <cell r="M98">
            <v>35700</v>
          </cell>
          <cell r="N98">
            <v>31</v>
          </cell>
          <cell r="O98">
            <v>31</v>
          </cell>
          <cell r="P98">
            <v>31</v>
          </cell>
          <cell r="Q98">
            <v>0</v>
          </cell>
          <cell r="R98">
            <v>0</v>
          </cell>
          <cell r="S98" t="str">
            <v>KP01/06</v>
          </cell>
          <cell r="T98" t="str">
            <v>PT. TERANG JAYA DENTAL SUPPLY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3</v>
          </cell>
          <cell r="BA98">
            <v>3</v>
          </cell>
          <cell r="BB98">
            <v>28</v>
          </cell>
          <cell r="BC98">
            <v>28</v>
          </cell>
        </row>
        <row r="99">
          <cell r="B99" t="str">
            <v>DXMTS3</v>
          </cell>
          <cell r="C99" t="str">
            <v xml:space="preserve">Dexamethasone 0.5 mg Tablet </v>
          </cell>
          <cell r="D99">
            <v>100</v>
          </cell>
          <cell r="E99" t="str">
            <v>tablet</v>
          </cell>
          <cell r="F99">
            <v>100</v>
          </cell>
          <cell r="G99">
            <v>100</v>
          </cell>
          <cell r="H99">
            <v>100</v>
          </cell>
          <cell r="I99">
            <v>144</v>
          </cell>
          <cell r="J99">
            <v>158.4</v>
          </cell>
          <cell r="K99">
            <v>190.08</v>
          </cell>
          <cell r="L99">
            <v>200</v>
          </cell>
          <cell r="M99">
            <v>200</v>
          </cell>
          <cell r="N99">
            <v>255</v>
          </cell>
          <cell r="O99">
            <v>255</v>
          </cell>
          <cell r="P99">
            <v>255</v>
          </cell>
          <cell r="Q99" t="str">
            <v>00721E0020</v>
          </cell>
          <cell r="R99">
            <v>45778</v>
          </cell>
          <cell r="S99" t="str">
            <v>KP11/1</v>
          </cell>
          <cell r="T99" t="str">
            <v>PT.SINGGASANA WITRA SURYAMAS</v>
          </cell>
          <cell r="U99">
            <v>45778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10</v>
          </cell>
          <cell r="AA99">
            <v>10</v>
          </cell>
          <cell r="AB99">
            <v>10</v>
          </cell>
          <cell r="AC99">
            <v>10</v>
          </cell>
          <cell r="AD99">
            <v>10</v>
          </cell>
          <cell r="AE99">
            <v>10</v>
          </cell>
          <cell r="AF99">
            <v>20</v>
          </cell>
          <cell r="AG99">
            <v>20</v>
          </cell>
          <cell r="AH99">
            <v>20</v>
          </cell>
          <cell r="AI99">
            <v>20</v>
          </cell>
          <cell r="AJ99">
            <v>20</v>
          </cell>
          <cell r="AK99">
            <v>20</v>
          </cell>
          <cell r="AL99">
            <v>20</v>
          </cell>
          <cell r="AM99">
            <v>20</v>
          </cell>
          <cell r="AN99">
            <v>20</v>
          </cell>
          <cell r="AO99">
            <v>20</v>
          </cell>
          <cell r="AP99">
            <v>20</v>
          </cell>
          <cell r="AQ99">
            <v>20</v>
          </cell>
          <cell r="AR99">
            <v>20</v>
          </cell>
          <cell r="AS99">
            <v>20</v>
          </cell>
          <cell r="AT99">
            <v>20</v>
          </cell>
          <cell r="AU99">
            <v>10</v>
          </cell>
          <cell r="AV99">
            <v>10</v>
          </cell>
          <cell r="AW99">
            <v>10</v>
          </cell>
          <cell r="AX99">
            <v>10</v>
          </cell>
          <cell r="AY99">
            <v>10</v>
          </cell>
          <cell r="AZ99">
            <v>60</v>
          </cell>
          <cell r="BA99">
            <v>60</v>
          </cell>
          <cell r="BB99">
            <v>195</v>
          </cell>
          <cell r="BC99">
            <v>195</v>
          </cell>
        </row>
        <row r="100">
          <cell r="B100" t="str">
            <v>DXMJ1</v>
          </cell>
          <cell r="C100" t="str">
            <v>Dexamethasone 5 mg (1 mL) Injeksi</v>
          </cell>
          <cell r="D100">
            <v>1</v>
          </cell>
          <cell r="E100" t="str">
            <v>ampul</v>
          </cell>
          <cell r="F100">
            <v>1</v>
          </cell>
          <cell r="G100">
            <v>1</v>
          </cell>
          <cell r="H100">
            <v>1</v>
          </cell>
          <cell r="I100">
            <v>1499.9999999999998</v>
          </cell>
          <cell r="J100">
            <v>1650</v>
          </cell>
          <cell r="K100">
            <v>1980</v>
          </cell>
          <cell r="L100">
            <v>1700</v>
          </cell>
          <cell r="M100">
            <v>2000</v>
          </cell>
          <cell r="N100">
            <v>9</v>
          </cell>
          <cell r="O100">
            <v>9</v>
          </cell>
          <cell r="P100">
            <v>9</v>
          </cell>
          <cell r="Q100" t="str">
            <v>463370831</v>
          </cell>
          <cell r="R100">
            <v>45474</v>
          </cell>
          <cell r="S100" t="str">
            <v>KP11/4</v>
          </cell>
          <cell r="T100" t="str">
            <v>PT KUDAMAS JAYA MAKMUR SENTOSA</v>
          </cell>
          <cell r="U100">
            <v>45474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</v>
          </cell>
          <cell r="BC100">
            <v>9</v>
          </cell>
        </row>
        <row r="101">
          <cell r="B101" t="str">
            <v>DIAZI1</v>
          </cell>
          <cell r="C101" t="str">
            <v>Diazepam injeksi 5mg/mL</v>
          </cell>
          <cell r="D101">
            <v>10</v>
          </cell>
          <cell r="E101" t="str">
            <v>ampul</v>
          </cell>
          <cell r="F101">
            <v>10</v>
          </cell>
          <cell r="G101">
            <v>10</v>
          </cell>
          <cell r="H101">
            <v>10</v>
          </cell>
          <cell r="I101">
            <v>1577.3</v>
          </cell>
          <cell r="J101">
            <v>1735.0300000000002</v>
          </cell>
          <cell r="K101">
            <v>2082.0360000000001</v>
          </cell>
          <cell r="L101">
            <v>1800</v>
          </cell>
          <cell r="M101">
            <v>2100</v>
          </cell>
          <cell r="N101">
            <v>10</v>
          </cell>
          <cell r="O101">
            <v>10</v>
          </cell>
          <cell r="P101">
            <v>10</v>
          </cell>
          <cell r="Q101" t="str">
            <v>F9L289</v>
          </cell>
          <cell r="R101">
            <v>44895</v>
          </cell>
          <cell r="S101" t="str">
            <v>KP03/002</v>
          </cell>
          <cell r="T101" t="str">
            <v>PT KIMIA FARMA</v>
          </cell>
          <cell r="U101">
            <v>44895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10</v>
          </cell>
          <cell r="BC101">
            <v>10</v>
          </cell>
        </row>
        <row r="102">
          <cell r="B102" t="str">
            <v>DMPSR3</v>
          </cell>
          <cell r="C102" t="str">
            <v>Domperidon sirup 5 mg/mL (60 mL) (3)</v>
          </cell>
          <cell r="D102">
            <v>1</v>
          </cell>
          <cell r="E102" t="str">
            <v>botol</v>
          </cell>
          <cell r="F102">
            <v>1</v>
          </cell>
          <cell r="G102">
            <v>1</v>
          </cell>
          <cell r="H102">
            <v>1</v>
          </cell>
          <cell r="I102">
            <v>3090.9090909090905</v>
          </cell>
          <cell r="J102">
            <v>3400</v>
          </cell>
          <cell r="K102">
            <v>4080</v>
          </cell>
          <cell r="L102">
            <v>3400</v>
          </cell>
          <cell r="M102">
            <v>4100</v>
          </cell>
          <cell r="N102">
            <v>1</v>
          </cell>
          <cell r="O102">
            <v>1</v>
          </cell>
          <cell r="P102">
            <v>1</v>
          </cell>
          <cell r="Q102" t="str">
            <v>C02806BZ</v>
          </cell>
          <cell r="R102">
            <v>45292</v>
          </cell>
          <cell r="S102" t="str">
            <v>KP03/13</v>
          </cell>
          <cell r="T102" t="str">
            <v>PT KUDAMAS JAYA MAKMUR SENTOSA</v>
          </cell>
          <cell r="U102">
            <v>45292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</v>
          </cell>
          <cell r="BC102">
            <v>1</v>
          </cell>
        </row>
        <row r="103">
          <cell r="B103" t="str">
            <v>DMPRS6</v>
          </cell>
          <cell r="C103" t="str">
            <v>Domperidon tablet 10 mg (6)</v>
          </cell>
          <cell r="D103">
            <v>100</v>
          </cell>
          <cell r="E103" t="str">
            <v>tablet</v>
          </cell>
          <cell r="F103">
            <v>100</v>
          </cell>
          <cell r="G103">
            <v>100</v>
          </cell>
          <cell r="H103">
            <v>100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>
            <v>70</v>
          </cell>
          <cell r="O103">
            <v>70</v>
          </cell>
          <cell r="P103">
            <v>70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>
            <v>70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15</v>
          </cell>
          <cell r="AA103">
            <v>20</v>
          </cell>
          <cell r="AB103">
            <v>20</v>
          </cell>
          <cell r="AC103">
            <v>20</v>
          </cell>
          <cell r="AD103">
            <v>20</v>
          </cell>
          <cell r="AE103">
            <v>20</v>
          </cell>
          <cell r="AF103">
            <v>20</v>
          </cell>
          <cell r="AG103">
            <v>20</v>
          </cell>
          <cell r="AH103">
            <v>20</v>
          </cell>
          <cell r="AI103">
            <v>20</v>
          </cell>
          <cell r="AJ103">
            <v>20</v>
          </cell>
          <cell r="AK103">
            <v>20</v>
          </cell>
          <cell r="AL103">
            <v>20</v>
          </cell>
          <cell r="AM103">
            <v>20</v>
          </cell>
          <cell r="AN103">
            <v>20</v>
          </cell>
          <cell r="AO103">
            <v>20</v>
          </cell>
          <cell r="AP103">
            <v>20</v>
          </cell>
          <cell r="AQ103">
            <v>20</v>
          </cell>
          <cell r="AR103">
            <v>20</v>
          </cell>
          <cell r="AS103">
            <v>20</v>
          </cell>
          <cell r="AT103">
            <v>20</v>
          </cell>
          <cell r="AU103">
            <v>20</v>
          </cell>
          <cell r="AV103">
            <v>20</v>
          </cell>
          <cell r="AW103">
            <v>20</v>
          </cell>
          <cell r="AX103">
            <v>20</v>
          </cell>
          <cell r="AY103">
            <v>20</v>
          </cell>
          <cell r="AZ103">
            <v>35</v>
          </cell>
          <cell r="BA103">
            <v>35</v>
          </cell>
          <cell r="BB103">
            <v>35</v>
          </cell>
          <cell r="BC103">
            <v>35</v>
          </cell>
        </row>
        <row r="104">
          <cell r="B104" t="str">
            <v>DMPRS7</v>
          </cell>
          <cell r="C104" t="str">
            <v>Domperidon tablet 10 mg (7)</v>
          </cell>
          <cell r="D104">
            <v>100</v>
          </cell>
          <cell r="E104" t="str">
            <v>tablet</v>
          </cell>
          <cell r="F104">
            <v>100</v>
          </cell>
          <cell r="G104">
            <v>100</v>
          </cell>
          <cell r="H104">
            <v>100</v>
          </cell>
          <cell r="I104">
            <v>169</v>
          </cell>
          <cell r="J104">
            <v>185.9</v>
          </cell>
          <cell r="K104">
            <v>223.08</v>
          </cell>
          <cell r="L104">
            <v>200</v>
          </cell>
          <cell r="M104">
            <v>300</v>
          </cell>
          <cell r="N104">
            <v>0</v>
          </cell>
          <cell r="O104">
            <v>300</v>
          </cell>
          <cell r="P104">
            <v>300</v>
          </cell>
          <cell r="Q104" t="str">
            <v>HTDPDB21103</v>
          </cell>
          <cell r="R104">
            <v>45292</v>
          </cell>
          <cell r="S104" t="str">
            <v>KP04/3</v>
          </cell>
          <cell r="T104" t="str">
            <v>PT Enseval Putera Megatrading</v>
          </cell>
          <cell r="U104">
            <v>45292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</v>
          </cell>
          <cell r="AB104">
            <v>10</v>
          </cell>
          <cell r="AC104">
            <v>10</v>
          </cell>
          <cell r="AD104">
            <v>10</v>
          </cell>
          <cell r="AE104">
            <v>30</v>
          </cell>
          <cell r="AF104">
            <v>30</v>
          </cell>
          <cell r="AG104">
            <v>10</v>
          </cell>
          <cell r="AH104">
            <v>10</v>
          </cell>
          <cell r="AI104">
            <v>10</v>
          </cell>
          <cell r="AJ104">
            <v>10</v>
          </cell>
          <cell r="AK104">
            <v>10</v>
          </cell>
          <cell r="AL104">
            <v>10</v>
          </cell>
          <cell r="AM104">
            <v>10</v>
          </cell>
          <cell r="AN104">
            <v>30</v>
          </cell>
          <cell r="AO104">
            <v>10</v>
          </cell>
          <cell r="AP104">
            <v>10</v>
          </cell>
          <cell r="AQ104">
            <v>10</v>
          </cell>
          <cell r="AR104">
            <v>10</v>
          </cell>
          <cell r="AS104">
            <v>10</v>
          </cell>
          <cell r="AT104">
            <v>10</v>
          </cell>
          <cell r="AU104">
            <v>10</v>
          </cell>
          <cell r="AV104">
            <v>10</v>
          </cell>
          <cell r="AW104">
            <v>10</v>
          </cell>
          <cell r="AX104">
            <v>10</v>
          </cell>
          <cell r="AY104">
            <v>10</v>
          </cell>
          <cell r="AZ104">
            <v>130</v>
          </cell>
          <cell r="BA104">
            <v>130</v>
          </cell>
          <cell r="BB104">
            <v>170</v>
          </cell>
          <cell r="BC104">
            <v>170</v>
          </cell>
        </row>
        <row r="105">
          <cell r="B105" t="str">
            <v>DLCLR1</v>
          </cell>
          <cell r="C105" t="str">
            <v>Dulcolax supo anak 5 mg</v>
          </cell>
          <cell r="D105">
            <v>6</v>
          </cell>
          <cell r="E105" t="str">
            <v>suppositoria</v>
          </cell>
          <cell r="F105">
            <v>14083</v>
          </cell>
          <cell r="G105">
            <v>15491.300000000001</v>
          </cell>
          <cell r="H105">
            <v>18589.560000000001</v>
          </cell>
          <cell r="I105">
            <v>14787.5</v>
          </cell>
          <cell r="J105">
            <v>16266.250000000002</v>
          </cell>
          <cell r="K105">
            <v>19519.5</v>
          </cell>
          <cell r="L105">
            <v>16300</v>
          </cell>
          <cell r="M105">
            <v>19600</v>
          </cell>
          <cell r="N105">
            <v>6</v>
          </cell>
          <cell r="O105">
            <v>6</v>
          </cell>
          <cell r="P105">
            <v>6</v>
          </cell>
          <cell r="Q105">
            <v>18091354</v>
          </cell>
          <cell r="R105">
            <v>44834</v>
          </cell>
          <cell r="S105" t="str">
            <v>DO-10128/III/19</v>
          </cell>
          <cell r="T105" t="str">
            <v>PT SINGGASANA WITRA SURYAMAS</v>
          </cell>
          <cell r="U105">
            <v>44834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6</v>
          </cell>
          <cell r="BC105">
            <v>6</v>
          </cell>
        </row>
        <row r="106">
          <cell r="B106" t="str">
            <v>DLCLS3</v>
          </cell>
          <cell r="C106" t="str">
            <v>Dulcolax Tab  Per Strip (1 strip @ 4 tablet) (3)</v>
          </cell>
          <cell r="D106">
            <v>80</v>
          </cell>
          <cell r="E106" t="str">
            <v>tablet</v>
          </cell>
          <cell r="F106">
            <v>80</v>
          </cell>
          <cell r="G106">
            <v>80</v>
          </cell>
          <cell r="H106">
            <v>80</v>
          </cell>
          <cell r="I106">
            <v>1749.8002499999998</v>
          </cell>
          <cell r="J106">
            <v>1924.7802749999998</v>
          </cell>
          <cell r="K106">
            <v>2309.7363299999997</v>
          </cell>
          <cell r="L106">
            <v>2000</v>
          </cell>
          <cell r="M106">
            <v>2400</v>
          </cell>
          <cell r="N106">
            <v>80</v>
          </cell>
          <cell r="O106">
            <v>80</v>
          </cell>
          <cell r="P106">
            <v>80</v>
          </cell>
          <cell r="Q106" t="str">
            <v>21030184</v>
          </cell>
          <cell r="R106">
            <v>45352</v>
          </cell>
          <cell r="S106" t="str">
            <v>KP10/15</v>
          </cell>
          <cell r="T106" t="str">
            <v>PT.ENSEVAL PUTERA MEGATRADING</v>
          </cell>
          <cell r="U106">
            <v>45352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80</v>
          </cell>
          <cell r="BC106">
            <v>80</v>
          </cell>
        </row>
        <row r="107">
          <cell r="B107" t="str">
            <v>DVTS8</v>
          </cell>
          <cell r="C107" t="str">
            <v>D-VIT Tablet (8)</v>
          </cell>
          <cell r="D107">
            <v>30</v>
          </cell>
          <cell r="E107" t="str">
            <v>tablet</v>
          </cell>
          <cell r="F107">
            <v>30</v>
          </cell>
          <cell r="G107">
            <v>30</v>
          </cell>
          <cell r="H107">
            <v>30</v>
          </cell>
          <cell r="I107">
            <v>2425</v>
          </cell>
          <cell r="J107">
            <v>2667.5</v>
          </cell>
          <cell r="K107">
            <v>3201</v>
          </cell>
          <cell r="L107">
            <v>2700</v>
          </cell>
          <cell r="M107">
            <v>3300</v>
          </cell>
          <cell r="N107">
            <v>21</v>
          </cell>
          <cell r="O107">
            <v>21</v>
          </cell>
          <cell r="P107">
            <v>21</v>
          </cell>
          <cell r="Q107" t="str">
            <v>PH005</v>
          </cell>
          <cell r="R107">
            <v>45139</v>
          </cell>
          <cell r="S107" t="str">
            <v>KP10/14</v>
          </cell>
          <cell r="T107" t="str">
            <v>PT.PENTA VALENT</v>
          </cell>
          <cell r="U107">
            <v>45139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20</v>
          </cell>
          <cell r="AI107">
            <v>20</v>
          </cell>
          <cell r="AJ107">
            <v>20</v>
          </cell>
          <cell r="AK107">
            <v>20</v>
          </cell>
          <cell r="AL107">
            <v>20</v>
          </cell>
          <cell r="AM107">
            <v>20</v>
          </cell>
          <cell r="AN107">
            <v>20</v>
          </cell>
          <cell r="AO107">
            <v>20</v>
          </cell>
          <cell r="AP107">
            <v>20</v>
          </cell>
          <cell r="AQ107">
            <v>20</v>
          </cell>
          <cell r="AR107">
            <v>20</v>
          </cell>
          <cell r="AS107">
            <v>20</v>
          </cell>
          <cell r="AT107">
            <v>20</v>
          </cell>
          <cell r="AU107">
            <v>20</v>
          </cell>
          <cell r="AV107">
            <v>20</v>
          </cell>
          <cell r="AW107">
            <v>20</v>
          </cell>
          <cell r="AX107">
            <v>20</v>
          </cell>
          <cell r="AY107">
            <v>20</v>
          </cell>
          <cell r="AZ107">
            <v>20</v>
          </cell>
          <cell r="BA107">
            <v>20</v>
          </cell>
          <cell r="BB107">
            <v>1</v>
          </cell>
          <cell r="BC107">
            <v>1</v>
          </cell>
        </row>
        <row r="108">
          <cell r="B108" t="str">
            <v>DVTS9</v>
          </cell>
          <cell r="C108" t="str">
            <v>D-VIT Tablet (9)</v>
          </cell>
          <cell r="D108">
            <v>30</v>
          </cell>
          <cell r="E108" t="str">
            <v>tablet</v>
          </cell>
          <cell r="F108">
            <v>30</v>
          </cell>
          <cell r="G108">
            <v>30</v>
          </cell>
          <cell r="H108">
            <v>30</v>
          </cell>
          <cell r="I108">
            <v>2425</v>
          </cell>
          <cell r="J108">
            <v>2667.5</v>
          </cell>
          <cell r="K108">
            <v>3201</v>
          </cell>
          <cell r="L108">
            <v>2700</v>
          </cell>
          <cell r="M108">
            <v>3300</v>
          </cell>
          <cell r="N108">
            <v>120</v>
          </cell>
          <cell r="O108">
            <v>120</v>
          </cell>
          <cell r="P108">
            <v>120</v>
          </cell>
          <cell r="Q108" t="str">
            <v>PH012</v>
          </cell>
          <cell r="R108">
            <v>45139</v>
          </cell>
          <cell r="S108" t="str">
            <v>KP10/14</v>
          </cell>
          <cell r="T108" t="str">
            <v>PT.PENTA VALENT</v>
          </cell>
          <cell r="U108">
            <v>45139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</v>
          </cell>
          <cell r="AW108">
            <v>10</v>
          </cell>
          <cell r="AX108">
            <v>10</v>
          </cell>
          <cell r="AY108">
            <v>10</v>
          </cell>
          <cell r="AZ108">
            <v>10</v>
          </cell>
          <cell r="BA108">
            <v>10</v>
          </cell>
          <cell r="BB108">
            <v>110</v>
          </cell>
          <cell r="BC108">
            <v>110</v>
          </cell>
        </row>
        <row r="109">
          <cell r="B109" t="str">
            <v>ENFA3</v>
          </cell>
          <cell r="C109" t="str">
            <v>Enfavit Tablet (3)</v>
          </cell>
          <cell r="D109">
            <v>100</v>
          </cell>
          <cell r="E109" t="str">
            <v>tablet</v>
          </cell>
          <cell r="F109">
            <v>100</v>
          </cell>
          <cell r="G109">
            <v>100</v>
          </cell>
          <cell r="H109">
            <v>100</v>
          </cell>
          <cell r="I109">
            <v>1999.9999999999998</v>
          </cell>
          <cell r="J109">
            <v>2200</v>
          </cell>
          <cell r="K109">
            <v>2640</v>
          </cell>
          <cell r="L109">
            <v>2200</v>
          </cell>
          <cell r="M109">
            <v>2700</v>
          </cell>
          <cell r="N109">
            <v>455</v>
          </cell>
          <cell r="O109">
            <v>455</v>
          </cell>
          <cell r="P109">
            <v>455</v>
          </cell>
          <cell r="Q109" t="str">
            <v>21IM001</v>
          </cell>
          <cell r="R109">
            <v>45536</v>
          </cell>
          <cell r="S109" t="str">
            <v>KP03/4</v>
          </cell>
          <cell r="T109" t="str">
            <v>PT CORONET CROWN</v>
          </cell>
          <cell r="U109">
            <v>45536</v>
          </cell>
          <cell r="V109">
            <v>0</v>
          </cell>
          <cell r="W109">
            <v>0</v>
          </cell>
          <cell r="X109">
            <v>20</v>
          </cell>
          <cell r="Y109">
            <v>10</v>
          </cell>
          <cell r="Z109">
            <v>20</v>
          </cell>
          <cell r="AA109">
            <v>20</v>
          </cell>
          <cell r="AB109">
            <v>20</v>
          </cell>
          <cell r="AC109">
            <v>20</v>
          </cell>
          <cell r="AD109">
            <v>20</v>
          </cell>
          <cell r="AE109">
            <v>20</v>
          </cell>
          <cell r="AF109">
            <v>30</v>
          </cell>
          <cell r="AG109">
            <v>30</v>
          </cell>
          <cell r="AH109">
            <v>20</v>
          </cell>
          <cell r="AI109">
            <v>20</v>
          </cell>
          <cell r="AJ109">
            <v>20</v>
          </cell>
          <cell r="AK109">
            <v>20</v>
          </cell>
          <cell r="AL109">
            <v>30</v>
          </cell>
          <cell r="AM109">
            <v>20</v>
          </cell>
          <cell r="AN109">
            <v>30</v>
          </cell>
          <cell r="AO109">
            <v>10</v>
          </cell>
          <cell r="AP109">
            <v>10</v>
          </cell>
          <cell r="AQ109">
            <v>10</v>
          </cell>
          <cell r="AR109">
            <v>10</v>
          </cell>
          <cell r="AS109">
            <v>10</v>
          </cell>
          <cell r="AT109">
            <v>10</v>
          </cell>
          <cell r="AU109">
            <v>10</v>
          </cell>
          <cell r="AV109">
            <v>10</v>
          </cell>
          <cell r="AW109">
            <v>10</v>
          </cell>
          <cell r="AX109">
            <v>10</v>
          </cell>
          <cell r="AY109">
            <v>10</v>
          </cell>
          <cell r="AZ109">
            <v>220</v>
          </cell>
          <cell r="BA109">
            <v>220</v>
          </cell>
          <cell r="BB109">
            <v>235</v>
          </cell>
          <cell r="BC109">
            <v>235</v>
          </cell>
        </row>
        <row r="110">
          <cell r="B110" t="str">
            <v>ENFA4</v>
          </cell>
          <cell r="C110" t="str">
            <v>Enfavit Tablet (4)</v>
          </cell>
          <cell r="D110">
            <v>100</v>
          </cell>
          <cell r="E110" t="str">
            <v>tablet</v>
          </cell>
          <cell r="F110">
            <v>100</v>
          </cell>
          <cell r="G110">
            <v>100</v>
          </cell>
          <cell r="H110">
            <v>100</v>
          </cell>
          <cell r="I110">
            <v>2200</v>
          </cell>
          <cell r="J110">
            <v>2420</v>
          </cell>
          <cell r="K110">
            <v>2904</v>
          </cell>
          <cell r="L110">
            <v>2500</v>
          </cell>
          <cell r="M110">
            <v>3000</v>
          </cell>
          <cell r="N110">
            <v>0</v>
          </cell>
          <cell r="O110">
            <v>200</v>
          </cell>
          <cell r="P110">
            <v>200</v>
          </cell>
          <cell r="Q110" t="str">
            <v xml:space="preserve"> 21IM001</v>
          </cell>
          <cell r="R110">
            <v>45537</v>
          </cell>
          <cell r="S110" t="str">
            <v>KP04/1</v>
          </cell>
          <cell r="T110" t="str">
            <v>APOTEK BUMI MEDIKA GANESA</v>
          </cell>
          <cell r="U110">
            <v>45537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200</v>
          </cell>
          <cell r="BC110">
            <v>200</v>
          </cell>
        </row>
        <row r="111">
          <cell r="B111" t="str">
            <v>ENFA5</v>
          </cell>
          <cell r="C111" t="str">
            <v>Enfavit Tablet (5)</v>
          </cell>
          <cell r="D111">
            <v>100</v>
          </cell>
          <cell r="E111" t="str">
            <v>tablet</v>
          </cell>
          <cell r="F111">
            <v>100</v>
          </cell>
          <cell r="G111">
            <v>100</v>
          </cell>
          <cell r="H111">
            <v>100</v>
          </cell>
          <cell r="I111">
            <v>2200</v>
          </cell>
          <cell r="J111">
            <v>2420</v>
          </cell>
          <cell r="K111">
            <v>2904</v>
          </cell>
          <cell r="L111">
            <v>2500</v>
          </cell>
          <cell r="M111">
            <v>3000</v>
          </cell>
          <cell r="N111">
            <v>0</v>
          </cell>
          <cell r="O111">
            <v>100</v>
          </cell>
          <cell r="P111">
            <v>100</v>
          </cell>
          <cell r="Q111" t="str">
            <v>21IM001</v>
          </cell>
          <cell r="R111">
            <v>45536</v>
          </cell>
          <cell r="S111" t="str">
            <v>KP04/8</v>
          </cell>
          <cell r="T111" t="str">
            <v>PT CORONET CROWN</v>
          </cell>
          <cell r="U111">
            <v>45536</v>
          </cell>
          <cell r="V111">
            <v>45536</v>
          </cell>
          <cell r="W111">
            <v>45536</v>
          </cell>
          <cell r="X111">
            <v>45536</v>
          </cell>
          <cell r="Y111">
            <v>45536</v>
          </cell>
          <cell r="Z111">
            <v>45536</v>
          </cell>
          <cell r="AA111">
            <v>45536</v>
          </cell>
          <cell r="AB111">
            <v>45536</v>
          </cell>
          <cell r="AC111">
            <v>45536</v>
          </cell>
          <cell r="AD111">
            <v>45536</v>
          </cell>
          <cell r="AE111">
            <v>45536</v>
          </cell>
          <cell r="AF111">
            <v>45536</v>
          </cell>
          <cell r="AG111">
            <v>45536</v>
          </cell>
          <cell r="AH111">
            <v>45536</v>
          </cell>
          <cell r="AI111">
            <v>45536</v>
          </cell>
          <cell r="AJ111">
            <v>45536</v>
          </cell>
          <cell r="AK111">
            <v>45536</v>
          </cell>
          <cell r="AL111">
            <v>45536</v>
          </cell>
          <cell r="AM111">
            <v>45536</v>
          </cell>
          <cell r="AN111">
            <v>45536</v>
          </cell>
          <cell r="AO111">
            <v>45536</v>
          </cell>
          <cell r="AP111">
            <v>45536</v>
          </cell>
          <cell r="AQ111">
            <v>45536</v>
          </cell>
          <cell r="AR111">
            <v>45536</v>
          </cell>
          <cell r="AS111">
            <v>45536</v>
          </cell>
          <cell r="AT111">
            <v>45536</v>
          </cell>
          <cell r="AU111">
            <v>45536</v>
          </cell>
          <cell r="AV111">
            <v>45536</v>
          </cell>
          <cell r="AW111">
            <v>45536</v>
          </cell>
          <cell r="AX111">
            <v>45536</v>
          </cell>
          <cell r="AY111">
            <v>45536</v>
          </cell>
          <cell r="AZ111">
            <v>0</v>
          </cell>
          <cell r="BA111">
            <v>0</v>
          </cell>
          <cell r="BB111">
            <v>100</v>
          </cell>
          <cell r="BC111">
            <v>100</v>
          </cell>
        </row>
        <row r="112">
          <cell r="B112" t="str">
            <v>EPRSN5</v>
          </cell>
          <cell r="C112" t="str">
            <v>Eperisone Tablet 50 mg (5)</v>
          </cell>
          <cell r="D112">
            <v>50</v>
          </cell>
          <cell r="E112" t="str">
            <v>tablet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70</v>
          </cell>
          <cell r="O112">
            <v>70</v>
          </cell>
          <cell r="P112">
            <v>70</v>
          </cell>
          <cell r="Q112">
            <v>2111046</v>
          </cell>
          <cell r="R112">
            <v>45231</v>
          </cell>
          <cell r="S112">
            <v>45231</v>
          </cell>
          <cell r="T112">
            <v>45231</v>
          </cell>
          <cell r="U112">
            <v>45231</v>
          </cell>
          <cell r="V112">
            <v>0</v>
          </cell>
          <cell r="W112">
            <v>0</v>
          </cell>
          <cell r="X112">
            <v>0</v>
          </cell>
          <cell r="Y112">
            <v>10</v>
          </cell>
          <cell r="Z112">
            <v>10</v>
          </cell>
          <cell r="AA112">
            <v>15</v>
          </cell>
          <cell r="AB112">
            <v>10</v>
          </cell>
          <cell r="AC112">
            <v>10</v>
          </cell>
          <cell r="AD112">
            <v>10</v>
          </cell>
          <cell r="AE112">
            <v>15</v>
          </cell>
          <cell r="AF112">
            <v>10</v>
          </cell>
          <cell r="AG112">
            <v>10</v>
          </cell>
          <cell r="AH112">
            <v>10</v>
          </cell>
          <cell r="AI112">
            <v>10</v>
          </cell>
          <cell r="AJ112">
            <v>10</v>
          </cell>
          <cell r="AK112">
            <v>10</v>
          </cell>
          <cell r="AL112">
            <v>10</v>
          </cell>
          <cell r="AM112">
            <v>10</v>
          </cell>
          <cell r="AN112">
            <v>10</v>
          </cell>
          <cell r="AO112">
            <v>10</v>
          </cell>
          <cell r="AP112">
            <v>10</v>
          </cell>
          <cell r="AQ112">
            <v>10</v>
          </cell>
          <cell r="AR112">
            <v>10</v>
          </cell>
          <cell r="AS112">
            <v>10</v>
          </cell>
          <cell r="AT112">
            <v>10</v>
          </cell>
          <cell r="AU112">
            <v>10</v>
          </cell>
          <cell r="AV112">
            <v>10</v>
          </cell>
          <cell r="AW112">
            <v>10</v>
          </cell>
          <cell r="AX112">
            <v>10</v>
          </cell>
          <cell r="AY112">
            <v>10</v>
          </cell>
          <cell r="AZ112">
            <v>70</v>
          </cell>
          <cell r="BA112">
            <v>70</v>
          </cell>
          <cell r="BB112">
            <v>0</v>
          </cell>
          <cell r="BC112">
            <v>0</v>
          </cell>
        </row>
        <row r="113">
          <cell r="B113" t="str">
            <v>EPRSN6</v>
          </cell>
          <cell r="C113" t="str">
            <v>Eperisone Tablet 50 mg (6)</v>
          </cell>
          <cell r="D113">
            <v>50</v>
          </cell>
          <cell r="E113" t="str">
            <v>tablet</v>
          </cell>
          <cell r="F113">
            <v>50</v>
          </cell>
          <cell r="G113">
            <v>50</v>
          </cell>
          <cell r="H113">
            <v>50</v>
          </cell>
          <cell r="I113">
            <v>1400</v>
          </cell>
          <cell r="J113">
            <v>1540.0000000000002</v>
          </cell>
          <cell r="K113">
            <v>1848.0000000000002</v>
          </cell>
          <cell r="L113">
            <v>1600</v>
          </cell>
          <cell r="M113">
            <v>1900</v>
          </cell>
          <cell r="N113">
            <v>0</v>
          </cell>
          <cell r="O113">
            <v>200</v>
          </cell>
          <cell r="P113">
            <v>200</v>
          </cell>
          <cell r="Q113" t="str">
            <v>2112049</v>
          </cell>
          <cell r="R113">
            <v>45261</v>
          </cell>
          <cell r="S113" t="str">
            <v>KP04/5</v>
          </cell>
          <cell r="T113" t="str">
            <v>PT PENTA VALENT</v>
          </cell>
          <cell r="U113">
            <v>45261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25</v>
          </cell>
          <cell r="AH113">
            <v>25</v>
          </cell>
          <cell r="AI113">
            <v>25</v>
          </cell>
          <cell r="AJ113">
            <v>25</v>
          </cell>
          <cell r="AK113">
            <v>25</v>
          </cell>
          <cell r="AL113">
            <v>20</v>
          </cell>
          <cell r="AM113">
            <v>20</v>
          </cell>
          <cell r="AN113">
            <v>20</v>
          </cell>
          <cell r="AO113">
            <v>20</v>
          </cell>
          <cell r="AP113">
            <v>10</v>
          </cell>
          <cell r="AQ113">
            <v>10</v>
          </cell>
          <cell r="AR113">
            <v>10</v>
          </cell>
          <cell r="AS113">
            <v>10</v>
          </cell>
          <cell r="AT113">
            <v>10</v>
          </cell>
          <cell r="AU113">
            <v>10</v>
          </cell>
          <cell r="AV113">
            <v>10</v>
          </cell>
          <cell r="AW113">
            <v>10</v>
          </cell>
          <cell r="AX113">
            <v>10</v>
          </cell>
          <cell r="AY113">
            <v>10</v>
          </cell>
          <cell r="AZ113">
            <v>95</v>
          </cell>
          <cell r="BA113">
            <v>95</v>
          </cell>
          <cell r="BB113">
            <v>105</v>
          </cell>
          <cell r="BC113">
            <v>105</v>
          </cell>
        </row>
        <row r="114">
          <cell r="B114" t="str">
            <v>EPHJ1</v>
          </cell>
          <cell r="C114" t="str">
            <v>Epinephrine 0.1% (1 mL) Injeksi</v>
          </cell>
          <cell r="D114">
            <v>1</v>
          </cell>
          <cell r="E114" t="str">
            <v>ampul</v>
          </cell>
          <cell r="F114">
            <v>1</v>
          </cell>
          <cell r="G114">
            <v>1</v>
          </cell>
          <cell r="H114">
            <v>1</v>
          </cell>
          <cell r="I114">
            <v>9545.4545454545441</v>
          </cell>
          <cell r="J114">
            <v>10500</v>
          </cell>
          <cell r="K114">
            <v>12600</v>
          </cell>
          <cell r="L114">
            <v>10500</v>
          </cell>
          <cell r="M114">
            <v>12600</v>
          </cell>
          <cell r="N114">
            <v>3</v>
          </cell>
          <cell r="O114">
            <v>3</v>
          </cell>
          <cell r="P114">
            <v>3</v>
          </cell>
          <cell r="Q114" t="str">
            <v>9621E0110A</v>
          </cell>
          <cell r="R114">
            <v>45047</v>
          </cell>
          <cell r="S114" t="str">
            <v>KP11/4</v>
          </cell>
          <cell r="T114" t="str">
            <v>PT KUDAMAS JAYA MAKMUR SENTOSA</v>
          </cell>
          <cell r="U114">
            <v>45047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3</v>
          </cell>
          <cell r="BC114">
            <v>3</v>
          </cell>
        </row>
        <row r="115">
          <cell r="B115" t="str">
            <v>ERTHO1</v>
          </cell>
          <cell r="C115" t="str">
            <v>Eritromisin tablet 500 mg</v>
          </cell>
          <cell r="D115">
            <v>100</v>
          </cell>
          <cell r="E115" t="str">
            <v>tablet</v>
          </cell>
          <cell r="F115">
            <v>100</v>
          </cell>
          <cell r="G115">
            <v>100</v>
          </cell>
          <cell r="H115">
            <v>100</v>
          </cell>
          <cell r="I115">
            <v>740.90834999999993</v>
          </cell>
          <cell r="J115">
            <v>814.99918500000001</v>
          </cell>
          <cell r="K115">
            <v>977.99902199999997</v>
          </cell>
          <cell r="L115">
            <v>900</v>
          </cell>
          <cell r="M115">
            <v>1000</v>
          </cell>
          <cell r="N115">
            <v>100</v>
          </cell>
          <cell r="O115">
            <v>100</v>
          </cell>
          <cell r="P115">
            <v>100</v>
          </cell>
          <cell r="Q115" t="str">
            <v>T09094BK</v>
          </cell>
          <cell r="R115">
            <v>44805</v>
          </cell>
          <cell r="S115" t="str">
            <v>KP03/04</v>
          </cell>
          <cell r="T115" t="str">
            <v xml:space="preserve">PT PLANET EXCELENCIA PHARMACY </v>
          </cell>
          <cell r="U115">
            <v>20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20</v>
          </cell>
          <cell r="BA115">
            <v>20</v>
          </cell>
          <cell r="BB115">
            <v>80</v>
          </cell>
          <cell r="BC115">
            <v>80</v>
          </cell>
        </row>
        <row r="116">
          <cell r="B116" t="str">
            <v>ERLATT2</v>
          </cell>
          <cell r="C116" t="str">
            <v>Erlamycetin TT (2)</v>
          </cell>
          <cell r="D116">
            <v>1</v>
          </cell>
          <cell r="E116" t="str">
            <v>botol</v>
          </cell>
          <cell r="F116">
            <v>1</v>
          </cell>
          <cell r="G116">
            <v>1</v>
          </cell>
          <cell r="H116">
            <v>1</v>
          </cell>
          <cell r="I116">
            <v>7399.7333333333336</v>
          </cell>
          <cell r="J116">
            <v>8139.7066666666678</v>
          </cell>
          <cell r="K116">
            <v>9767.648000000001</v>
          </cell>
          <cell r="L116">
            <v>8200</v>
          </cell>
          <cell r="M116">
            <v>9800</v>
          </cell>
          <cell r="N116">
            <v>3</v>
          </cell>
          <cell r="O116">
            <v>3</v>
          </cell>
          <cell r="P116">
            <v>3</v>
          </cell>
          <cell r="Q116" t="str">
            <v>D-0654143</v>
          </cell>
          <cell r="R116">
            <v>44805</v>
          </cell>
          <cell r="S116" t="str">
            <v>FJ-1910/3592</v>
          </cell>
          <cell r="T116" t="str">
            <v>PT KUDAMAS JAYA MAKMUR</v>
          </cell>
          <cell r="U116">
            <v>44805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3</v>
          </cell>
          <cell r="BC116">
            <v>3</v>
          </cell>
        </row>
        <row r="117">
          <cell r="B117" t="str">
            <v>ERLATT3</v>
          </cell>
          <cell r="C117" t="str">
            <v>Erlamycetin TT (3)</v>
          </cell>
          <cell r="D117">
            <v>1</v>
          </cell>
          <cell r="E117" t="str">
            <v>botol</v>
          </cell>
          <cell r="F117">
            <v>1</v>
          </cell>
          <cell r="G117">
            <v>1</v>
          </cell>
          <cell r="H117">
            <v>1</v>
          </cell>
          <cell r="I117">
            <v>7399.7333333333336</v>
          </cell>
          <cell r="J117">
            <v>8139.7066666666678</v>
          </cell>
          <cell r="K117">
            <v>9767.648000000001</v>
          </cell>
          <cell r="L117">
            <v>8200</v>
          </cell>
          <cell r="M117">
            <v>9800</v>
          </cell>
          <cell r="N117">
            <v>1</v>
          </cell>
          <cell r="O117">
            <v>1</v>
          </cell>
          <cell r="P117">
            <v>1</v>
          </cell>
          <cell r="Q117" t="str">
            <v>D-0655095</v>
          </cell>
          <cell r="R117">
            <v>44986</v>
          </cell>
          <cell r="S117" t="str">
            <v>NA</v>
          </cell>
          <cell r="T117" t="str">
            <v>NA</v>
          </cell>
          <cell r="U117">
            <v>44986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1</v>
          </cell>
          <cell r="BC117">
            <v>1</v>
          </cell>
        </row>
        <row r="118">
          <cell r="B118" t="str">
            <v>ERTHL1</v>
          </cell>
          <cell r="C118" t="str">
            <v>Erythromycin sirup kering 200mg/5mL (60mL)</v>
          </cell>
          <cell r="D118">
            <v>1</v>
          </cell>
          <cell r="E118" t="str">
            <v>botol</v>
          </cell>
          <cell r="F118">
            <v>8828</v>
          </cell>
          <cell r="G118">
            <v>9710.8000000000011</v>
          </cell>
          <cell r="H118">
            <v>11652.960000000001</v>
          </cell>
          <cell r="I118">
            <v>12474</v>
          </cell>
          <cell r="J118">
            <v>13721.400000000001</v>
          </cell>
          <cell r="K118">
            <v>16465.68</v>
          </cell>
          <cell r="L118">
            <v>13800</v>
          </cell>
          <cell r="M118">
            <v>16500</v>
          </cell>
          <cell r="N118">
            <v>5</v>
          </cell>
          <cell r="O118">
            <v>5</v>
          </cell>
          <cell r="P118">
            <v>5</v>
          </cell>
          <cell r="Q118" t="str">
            <v>A80140J</v>
          </cell>
          <cell r="R118">
            <v>44955</v>
          </cell>
          <cell r="S118">
            <v>2801959345</v>
          </cell>
          <cell r="T118" t="str">
            <v>PT. KIMIA FARMA</v>
          </cell>
          <cell r="U118">
            <v>2801958912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5</v>
          </cell>
          <cell r="BC118">
            <v>5</v>
          </cell>
        </row>
        <row r="119">
          <cell r="B119" t="str">
            <v>ETHMS2</v>
          </cell>
          <cell r="C119" t="str">
            <v>Ethambutol tablet 500mg</v>
          </cell>
          <cell r="D119">
            <v>100</v>
          </cell>
          <cell r="E119" t="str">
            <v>tablet</v>
          </cell>
          <cell r="F119">
            <v>594.5</v>
          </cell>
          <cell r="G119">
            <v>653.95000000000005</v>
          </cell>
          <cell r="H119">
            <v>784.74</v>
          </cell>
          <cell r="I119">
            <v>800</v>
          </cell>
          <cell r="J119">
            <v>880.00000000000011</v>
          </cell>
          <cell r="K119">
            <v>1056</v>
          </cell>
          <cell r="L119">
            <v>900</v>
          </cell>
          <cell r="M119">
            <v>1100</v>
          </cell>
          <cell r="N119">
            <v>500</v>
          </cell>
          <cell r="O119">
            <v>500</v>
          </cell>
          <cell r="P119">
            <v>500</v>
          </cell>
          <cell r="Q119">
            <v>1802004</v>
          </cell>
          <cell r="R119">
            <v>45270</v>
          </cell>
          <cell r="S119">
            <v>1220018024</v>
          </cell>
          <cell r="T119" t="str">
            <v>PT. INDOFARMA GLOBAL MEDIKA</v>
          </cell>
          <cell r="U119">
            <v>1220017152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500</v>
          </cell>
          <cell r="BC119">
            <v>500</v>
          </cell>
        </row>
        <row r="120">
          <cell r="B120" t="str">
            <v>FAVI1</v>
          </cell>
          <cell r="C120" t="str">
            <v xml:space="preserve">Favikal Tablet </v>
          </cell>
          <cell r="D120">
            <v>100</v>
          </cell>
          <cell r="E120" t="str">
            <v>tablet</v>
          </cell>
          <cell r="F120">
            <v>100</v>
          </cell>
          <cell r="G120">
            <v>100</v>
          </cell>
          <cell r="H120">
            <v>100</v>
          </cell>
          <cell r="I120">
            <v>15454.545454545454</v>
          </cell>
          <cell r="J120">
            <v>17000</v>
          </cell>
          <cell r="K120">
            <v>20400</v>
          </cell>
          <cell r="L120">
            <v>17000</v>
          </cell>
          <cell r="M120">
            <v>20400</v>
          </cell>
          <cell r="N120">
            <v>120</v>
          </cell>
          <cell r="O120">
            <v>120</v>
          </cell>
          <cell r="P120">
            <v>120</v>
          </cell>
          <cell r="Q120" t="str">
            <v>KTFAKA14014</v>
          </cell>
          <cell r="R120">
            <v>44743</v>
          </cell>
          <cell r="S120" t="str">
            <v>KP02/08</v>
          </cell>
          <cell r="T120" t="str">
            <v>PT PLANET EXCELENCIA PHARMACY</v>
          </cell>
          <cell r="U120">
            <v>44743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120</v>
          </cell>
          <cell r="BC120">
            <v>120</v>
          </cell>
        </row>
        <row r="121">
          <cell r="B121" t="str">
            <v>FRMEO2</v>
          </cell>
          <cell r="C121" t="str">
            <v>Forumen Tetes Telinga (2)</v>
          </cell>
          <cell r="D121">
            <v>1</v>
          </cell>
          <cell r="E121" t="str">
            <v>botol</v>
          </cell>
          <cell r="F121">
            <v>1</v>
          </cell>
          <cell r="G121">
            <v>1</v>
          </cell>
          <cell r="H121">
            <v>1</v>
          </cell>
          <cell r="I121">
            <v>27545.454545454544</v>
          </cell>
          <cell r="J121">
            <v>30300</v>
          </cell>
          <cell r="K121">
            <v>36360</v>
          </cell>
          <cell r="L121">
            <v>30300</v>
          </cell>
          <cell r="M121">
            <v>36400</v>
          </cell>
          <cell r="N121">
            <v>2</v>
          </cell>
          <cell r="O121">
            <v>2</v>
          </cell>
          <cell r="P121">
            <v>2</v>
          </cell>
          <cell r="Q121" t="str">
            <v>BK1786</v>
          </cell>
          <cell r="R121">
            <v>45383</v>
          </cell>
          <cell r="S121" t="str">
            <v>KP01/03</v>
          </cell>
          <cell r="T121" t="str">
            <v>PT KUDAMAS JAYA MAKMUR SENTOSA</v>
          </cell>
          <cell r="U121">
            <v>45383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2</v>
          </cell>
          <cell r="BC121">
            <v>2</v>
          </cell>
        </row>
        <row r="122">
          <cell r="B122" t="str">
            <v>FRMEO3</v>
          </cell>
          <cell r="C122" t="str">
            <v>Forumen Tetes Telinga (3)</v>
          </cell>
          <cell r="D122">
            <v>1</v>
          </cell>
          <cell r="E122" t="str">
            <v>botol</v>
          </cell>
          <cell r="F122">
            <v>1</v>
          </cell>
          <cell r="G122">
            <v>1</v>
          </cell>
          <cell r="H122">
            <v>1</v>
          </cell>
          <cell r="I122">
            <v>27795.454545454544</v>
          </cell>
          <cell r="J122">
            <v>30575</v>
          </cell>
          <cell r="K122">
            <v>36690</v>
          </cell>
          <cell r="L122">
            <v>30600</v>
          </cell>
          <cell r="M122">
            <v>36700</v>
          </cell>
          <cell r="N122">
            <v>0</v>
          </cell>
          <cell r="O122">
            <v>2</v>
          </cell>
          <cell r="P122">
            <v>2</v>
          </cell>
          <cell r="Q122" t="str">
            <v>CA1998</v>
          </cell>
          <cell r="R122">
            <v>45474</v>
          </cell>
          <cell r="S122" t="str">
            <v>KP04/4</v>
          </cell>
          <cell r="T122" t="str">
            <v>PT KUDAMAS JAYA MAKMUR SENTOSA</v>
          </cell>
          <cell r="U122">
            <v>45474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2</v>
          </cell>
          <cell r="BC122">
            <v>2</v>
          </cell>
        </row>
        <row r="123">
          <cell r="B123" t="str">
            <v>GENOSM1</v>
          </cell>
          <cell r="C123" t="str">
            <v>Genoint Salep Mata (2)</v>
          </cell>
          <cell r="D123">
            <v>1</v>
          </cell>
          <cell r="E123" t="str">
            <v>botol</v>
          </cell>
          <cell r="F123">
            <v>1</v>
          </cell>
          <cell r="G123">
            <v>1</v>
          </cell>
          <cell r="H123">
            <v>1</v>
          </cell>
          <cell r="I123">
            <v>6227.272727272727</v>
          </cell>
          <cell r="J123">
            <v>6850</v>
          </cell>
          <cell r="K123">
            <v>8220</v>
          </cell>
          <cell r="L123">
            <v>6900</v>
          </cell>
          <cell r="M123">
            <v>8300</v>
          </cell>
          <cell r="N123">
            <v>1</v>
          </cell>
          <cell r="O123">
            <v>1</v>
          </cell>
          <cell r="P123">
            <v>1</v>
          </cell>
          <cell r="Q123" t="str">
            <v>O1656021</v>
          </cell>
          <cell r="R123">
            <v>45078</v>
          </cell>
          <cell r="S123" t="str">
            <v>KP10/10</v>
          </cell>
          <cell r="T123" t="str">
            <v>PT KUDAMAS JAYA MAKMUR SENTOSA</v>
          </cell>
          <cell r="U123">
            <v>45078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  <cell r="AP123">
            <v>1</v>
          </cell>
          <cell r="AQ123">
            <v>1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1</v>
          </cell>
          <cell r="AW123">
            <v>1</v>
          </cell>
          <cell r="AX123">
            <v>1</v>
          </cell>
          <cell r="AY123">
            <v>1</v>
          </cell>
          <cell r="AZ123">
            <v>1</v>
          </cell>
          <cell r="BA123">
            <v>1</v>
          </cell>
          <cell r="BB123">
            <v>0</v>
          </cell>
          <cell r="BC123">
            <v>0</v>
          </cell>
        </row>
        <row r="124">
          <cell r="B124" t="str">
            <v>GENOIN1</v>
          </cell>
          <cell r="C124" t="str">
            <v>Genoint Tetes Mata (1)</v>
          </cell>
          <cell r="D124">
            <v>1</v>
          </cell>
          <cell r="E124" t="str">
            <v>botol</v>
          </cell>
          <cell r="F124">
            <v>1</v>
          </cell>
          <cell r="G124">
            <v>1</v>
          </cell>
          <cell r="H124">
            <v>1</v>
          </cell>
          <cell r="I124">
            <v>8181.8181818181811</v>
          </cell>
          <cell r="J124">
            <v>9000</v>
          </cell>
          <cell r="K124">
            <v>10800</v>
          </cell>
          <cell r="L124">
            <v>9000</v>
          </cell>
          <cell r="M124">
            <v>10800</v>
          </cell>
          <cell r="N124">
            <v>5</v>
          </cell>
          <cell r="O124">
            <v>5</v>
          </cell>
          <cell r="P124">
            <v>5</v>
          </cell>
          <cell r="Q124" t="str">
            <v>D0856007</v>
          </cell>
          <cell r="R124">
            <v>45017</v>
          </cell>
          <cell r="S124" t="str">
            <v>KP09/10</v>
          </cell>
          <cell r="T124" t="str">
            <v>PT. KUDAMAS JAYA MAKMUR SENTOSA</v>
          </cell>
          <cell r="U124">
            <v>45017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4</v>
          </cell>
          <cell r="BC124">
            <v>4</v>
          </cell>
        </row>
        <row r="125">
          <cell r="B125" t="str">
            <v>GNTJ1</v>
          </cell>
          <cell r="C125" t="str">
            <v>Gentamicin 40 mg/mL (2mL) Injeksi</v>
          </cell>
          <cell r="D125">
            <v>5</v>
          </cell>
          <cell r="E125" t="str">
            <v>ampul</v>
          </cell>
          <cell r="F125">
            <v>5</v>
          </cell>
          <cell r="G125">
            <v>5</v>
          </cell>
          <cell r="H125">
            <v>5</v>
          </cell>
          <cell r="I125">
            <v>4600</v>
          </cell>
          <cell r="J125">
            <v>5060</v>
          </cell>
          <cell r="K125">
            <v>6072</v>
          </cell>
          <cell r="L125">
            <v>5100</v>
          </cell>
          <cell r="M125">
            <v>6100</v>
          </cell>
          <cell r="N125">
            <v>15</v>
          </cell>
          <cell r="O125">
            <v>15</v>
          </cell>
          <cell r="P125">
            <v>15</v>
          </cell>
          <cell r="Q125" t="str">
            <v>21GT3021</v>
          </cell>
          <cell r="R125">
            <v>45139</v>
          </cell>
          <cell r="S125" t="str">
            <v>KP11/4</v>
          </cell>
          <cell r="T125" t="str">
            <v>PT KUDAMAS JAYA MAKMUR SENTOSA</v>
          </cell>
          <cell r="U125">
            <v>45139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15</v>
          </cell>
          <cell r="BC125">
            <v>15</v>
          </cell>
        </row>
        <row r="126">
          <cell r="B126" t="str">
            <v>GNTM15</v>
          </cell>
          <cell r="C126" t="str">
            <v>Gentamicin Salep Kulit 0,1%  (5 g) (5)</v>
          </cell>
          <cell r="D126">
            <v>10</v>
          </cell>
          <cell r="E126" t="str">
            <v>tube</v>
          </cell>
          <cell r="F126">
            <v>10</v>
          </cell>
          <cell r="G126">
            <v>10</v>
          </cell>
          <cell r="H126">
            <v>10</v>
          </cell>
          <cell r="I126">
            <v>2363.6363636363635</v>
          </cell>
          <cell r="J126">
            <v>2600</v>
          </cell>
          <cell r="K126">
            <v>3120</v>
          </cell>
          <cell r="L126">
            <v>2600</v>
          </cell>
          <cell r="M126">
            <v>3200</v>
          </cell>
          <cell r="N126">
            <v>4</v>
          </cell>
          <cell r="O126">
            <v>4</v>
          </cell>
          <cell r="P126">
            <v>4</v>
          </cell>
          <cell r="Q126" t="str">
            <v>3318</v>
          </cell>
          <cell r="R126">
            <v>45870</v>
          </cell>
          <cell r="S126" t="str">
            <v>KP10/20</v>
          </cell>
          <cell r="T126" t="str">
            <v>PT KUDAMAS JAYA MAKMUR SENTOSA</v>
          </cell>
          <cell r="U126">
            <v>1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3</v>
          </cell>
          <cell r="BA126">
            <v>3</v>
          </cell>
          <cell r="BB126">
            <v>1</v>
          </cell>
          <cell r="BC126">
            <v>1</v>
          </cell>
        </row>
        <row r="127">
          <cell r="B127" t="str">
            <v>GLBNS1</v>
          </cell>
          <cell r="C127" t="str">
            <v>Glibenclamide  tablet 5 mg (1)</v>
          </cell>
          <cell r="D127">
            <v>100</v>
          </cell>
          <cell r="E127" t="str">
            <v>tablet</v>
          </cell>
          <cell r="F127">
            <v>100</v>
          </cell>
          <cell r="G127">
            <v>100</v>
          </cell>
          <cell r="H127">
            <v>100</v>
          </cell>
          <cell r="I127">
            <v>150</v>
          </cell>
          <cell r="J127">
            <v>165</v>
          </cell>
          <cell r="K127">
            <v>198</v>
          </cell>
          <cell r="L127">
            <v>200</v>
          </cell>
          <cell r="M127">
            <v>200</v>
          </cell>
          <cell r="N127">
            <v>130</v>
          </cell>
          <cell r="O127">
            <v>130</v>
          </cell>
          <cell r="P127">
            <v>130</v>
          </cell>
          <cell r="Q127" t="str">
            <v>015414</v>
          </cell>
          <cell r="R127">
            <v>46054</v>
          </cell>
          <cell r="S127" t="str">
            <v>KP08/01</v>
          </cell>
          <cell r="T127" t="str">
            <v>APOTEK BUMI MEDIKA GANESA</v>
          </cell>
          <cell r="U127">
            <v>46054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</v>
          </cell>
          <cell r="AB127">
            <v>10</v>
          </cell>
          <cell r="AC127">
            <v>10</v>
          </cell>
          <cell r="AD127">
            <v>10</v>
          </cell>
          <cell r="AE127">
            <v>10</v>
          </cell>
          <cell r="AF127">
            <v>10</v>
          </cell>
          <cell r="AG127">
            <v>10</v>
          </cell>
          <cell r="AH127">
            <v>10</v>
          </cell>
          <cell r="AI127">
            <v>10</v>
          </cell>
          <cell r="AJ127">
            <v>10</v>
          </cell>
          <cell r="AK127">
            <v>10</v>
          </cell>
          <cell r="AL127">
            <v>10</v>
          </cell>
          <cell r="AM127">
            <v>10</v>
          </cell>
          <cell r="AN127">
            <v>10</v>
          </cell>
          <cell r="AO127">
            <v>10</v>
          </cell>
          <cell r="AP127">
            <v>10</v>
          </cell>
          <cell r="AQ127">
            <v>10</v>
          </cell>
          <cell r="AR127">
            <v>10</v>
          </cell>
          <cell r="AS127">
            <v>10</v>
          </cell>
          <cell r="AT127">
            <v>10</v>
          </cell>
          <cell r="AU127">
            <v>30</v>
          </cell>
          <cell r="AV127">
            <v>30</v>
          </cell>
          <cell r="AW127">
            <v>30</v>
          </cell>
          <cell r="AX127">
            <v>30</v>
          </cell>
          <cell r="AY127">
            <v>30</v>
          </cell>
          <cell r="AZ127">
            <v>40</v>
          </cell>
          <cell r="BA127">
            <v>40</v>
          </cell>
          <cell r="BB127">
            <v>90</v>
          </cell>
          <cell r="BC127">
            <v>90</v>
          </cell>
        </row>
        <row r="128">
          <cell r="B128" t="str">
            <v>GLBNS2</v>
          </cell>
          <cell r="C128" t="str">
            <v>Glibenclamide  tablet 5 mg (2)</v>
          </cell>
          <cell r="D128">
            <v>100</v>
          </cell>
          <cell r="E128" t="str">
            <v>tablet</v>
          </cell>
          <cell r="F128">
            <v>100</v>
          </cell>
          <cell r="G128">
            <v>100</v>
          </cell>
          <cell r="H128">
            <v>100</v>
          </cell>
          <cell r="I128">
            <v>145.45454545454544</v>
          </cell>
          <cell r="J128">
            <v>160</v>
          </cell>
          <cell r="K128">
            <v>192</v>
          </cell>
          <cell r="L128">
            <v>200</v>
          </cell>
          <cell r="M128">
            <v>200</v>
          </cell>
          <cell r="N128">
            <v>100</v>
          </cell>
          <cell r="O128">
            <v>100</v>
          </cell>
          <cell r="P128">
            <v>100</v>
          </cell>
          <cell r="Q128" t="str">
            <v>048114</v>
          </cell>
          <cell r="R128">
            <v>46143</v>
          </cell>
          <cell r="S128" t="str">
            <v>KP10/1</v>
          </cell>
          <cell r="T128" t="str">
            <v>APOTEK BUMI MEDIKA GANESA</v>
          </cell>
          <cell r="U128">
            <v>46143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100</v>
          </cell>
          <cell r="BC128">
            <v>100</v>
          </cell>
        </row>
        <row r="129">
          <cell r="B129" t="str">
            <v>GLMPS12</v>
          </cell>
          <cell r="C129" t="str">
            <v>Glimepiride tablet 1 mg (2)</v>
          </cell>
          <cell r="D129">
            <v>100</v>
          </cell>
          <cell r="E129" t="str">
            <v>tablet</v>
          </cell>
          <cell r="F129">
            <v>100</v>
          </cell>
          <cell r="G129">
            <v>100</v>
          </cell>
          <cell r="H129">
            <v>100</v>
          </cell>
          <cell r="I129">
            <v>264</v>
          </cell>
          <cell r="J129">
            <v>290.40000000000003</v>
          </cell>
          <cell r="K129">
            <v>348.48</v>
          </cell>
          <cell r="L129">
            <v>300</v>
          </cell>
          <cell r="M129">
            <v>400</v>
          </cell>
          <cell r="N129">
            <v>83</v>
          </cell>
          <cell r="O129">
            <v>83</v>
          </cell>
          <cell r="P129">
            <v>83</v>
          </cell>
          <cell r="Q129" t="str">
            <v>HTGMPJ14025</v>
          </cell>
          <cell r="R129">
            <v>45474</v>
          </cell>
          <cell r="S129" t="str">
            <v>KP09/04</v>
          </cell>
          <cell r="T129" t="str">
            <v>PT.ENSEVAL PUTERA MEGATRADING</v>
          </cell>
          <cell r="U129">
            <v>45474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60</v>
          </cell>
          <cell r="AI129">
            <v>60</v>
          </cell>
          <cell r="AJ129">
            <v>60</v>
          </cell>
          <cell r="AK129">
            <v>60</v>
          </cell>
          <cell r="AL129">
            <v>60</v>
          </cell>
          <cell r="AM129">
            <v>60</v>
          </cell>
          <cell r="AN129">
            <v>60</v>
          </cell>
          <cell r="AO129">
            <v>60</v>
          </cell>
          <cell r="AP129">
            <v>60</v>
          </cell>
          <cell r="AQ129">
            <v>60</v>
          </cell>
          <cell r="AR129">
            <v>60</v>
          </cell>
          <cell r="AS129">
            <v>60</v>
          </cell>
          <cell r="AT129">
            <v>60</v>
          </cell>
          <cell r="AU129">
            <v>60</v>
          </cell>
          <cell r="AV129">
            <v>60</v>
          </cell>
          <cell r="AW129">
            <v>60</v>
          </cell>
          <cell r="AX129">
            <v>60</v>
          </cell>
          <cell r="AY129">
            <v>60</v>
          </cell>
          <cell r="AZ129">
            <v>60</v>
          </cell>
          <cell r="BA129">
            <v>60</v>
          </cell>
          <cell r="BB129">
            <v>23</v>
          </cell>
          <cell r="BC129">
            <v>23</v>
          </cell>
        </row>
        <row r="130">
          <cell r="B130" t="str">
            <v>GLMPS24</v>
          </cell>
          <cell r="C130" t="str">
            <v>Glimepiride tablet 2 mg (4)</v>
          </cell>
          <cell r="D130">
            <v>100</v>
          </cell>
          <cell r="E130" t="str">
            <v>tablet</v>
          </cell>
          <cell r="F130">
            <v>100</v>
          </cell>
          <cell r="G130">
            <v>100</v>
          </cell>
          <cell r="H130">
            <v>100</v>
          </cell>
          <cell r="I130">
            <v>236.4</v>
          </cell>
          <cell r="J130">
            <v>260.04000000000002</v>
          </cell>
          <cell r="K130">
            <v>312.048</v>
          </cell>
          <cell r="L130">
            <v>300</v>
          </cell>
          <cell r="M130">
            <v>400</v>
          </cell>
          <cell r="N130">
            <v>316</v>
          </cell>
          <cell r="O130">
            <v>316</v>
          </cell>
          <cell r="P130">
            <v>316</v>
          </cell>
          <cell r="Q130" t="str">
            <v>HTGMPK15106</v>
          </cell>
          <cell r="R130">
            <v>45901</v>
          </cell>
          <cell r="S130" t="str">
            <v>KP10/2</v>
          </cell>
          <cell r="T130" t="str">
            <v>PT.ENSEVAL PUTERA MEGATRADING</v>
          </cell>
          <cell r="U130">
            <v>45901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60</v>
          </cell>
          <cell r="AH130">
            <v>30</v>
          </cell>
          <cell r="AI130">
            <v>30</v>
          </cell>
          <cell r="AJ130">
            <v>30</v>
          </cell>
          <cell r="AK130">
            <v>30</v>
          </cell>
          <cell r="AL130">
            <v>30</v>
          </cell>
          <cell r="AM130">
            <v>30</v>
          </cell>
          <cell r="AN130">
            <v>30</v>
          </cell>
          <cell r="AO130">
            <v>30</v>
          </cell>
          <cell r="AP130">
            <v>30</v>
          </cell>
          <cell r="AQ130">
            <v>30</v>
          </cell>
          <cell r="AR130">
            <v>30</v>
          </cell>
          <cell r="AS130">
            <v>30</v>
          </cell>
          <cell r="AT130">
            <v>30</v>
          </cell>
          <cell r="AU130">
            <v>30</v>
          </cell>
          <cell r="AV130">
            <v>30</v>
          </cell>
          <cell r="AW130">
            <v>30</v>
          </cell>
          <cell r="AX130">
            <v>30</v>
          </cell>
          <cell r="AY130">
            <v>30</v>
          </cell>
          <cell r="AZ130">
            <v>120</v>
          </cell>
          <cell r="BA130">
            <v>120</v>
          </cell>
          <cell r="BB130">
            <v>196</v>
          </cell>
          <cell r="BC130">
            <v>196</v>
          </cell>
        </row>
        <row r="131">
          <cell r="B131" t="str">
            <v>GLMPS25</v>
          </cell>
          <cell r="C131" t="str">
            <v>Glimepiride tablet 2 mg (5)</v>
          </cell>
          <cell r="D131">
            <v>100</v>
          </cell>
          <cell r="E131" t="str">
            <v>tablet</v>
          </cell>
          <cell r="F131">
            <v>100</v>
          </cell>
          <cell r="G131">
            <v>100</v>
          </cell>
          <cell r="H131">
            <v>100</v>
          </cell>
          <cell r="I131">
            <v>236.4</v>
          </cell>
          <cell r="J131">
            <v>260.04000000000002</v>
          </cell>
          <cell r="K131">
            <v>312.048</v>
          </cell>
          <cell r="L131">
            <v>300</v>
          </cell>
          <cell r="M131">
            <v>400</v>
          </cell>
          <cell r="N131">
            <v>200</v>
          </cell>
          <cell r="O131">
            <v>200</v>
          </cell>
          <cell r="P131">
            <v>200</v>
          </cell>
          <cell r="Q131" t="str">
            <v>HTGMPK16140</v>
          </cell>
          <cell r="R131">
            <v>45992</v>
          </cell>
          <cell r="S131" t="str">
            <v>KP10/2</v>
          </cell>
          <cell r="T131" t="str">
            <v>PT.ENSEVAL PUTERA MEGATRADING</v>
          </cell>
          <cell r="U131">
            <v>45992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200</v>
          </cell>
          <cell r="BC131">
            <v>200</v>
          </cell>
        </row>
        <row r="132">
          <cell r="B132" t="str">
            <v>GLGAK1</v>
          </cell>
          <cell r="C132" t="str">
            <v>Gliseril guaikolat tab 30 mg (1)</v>
          </cell>
          <cell r="D132">
            <v>100</v>
          </cell>
          <cell r="E132" t="str">
            <v>tablet</v>
          </cell>
          <cell r="F132">
            <v>100</v>
          </cell>
          <cell r="G132">
            <v>100</v>
          </cell>
          <cell r="H132">
            <v>100</v>
          </cell>
          <cell r="I132">
            <v>79.545605999999992</v>
          </cell>
          <cell r="J132">
            <v>87.5001666</v>
          </cell>
          <cell r="K132">
            <v>105.00019992</v>
          </cell>
          <cell r="L132">
            <v>100</v>
          </cell>
          <cell r="M132">
            <v>200</v>
          </cell>
          <cell r="N132">
            <v>55</v>
          </cell>
          <cell r="O132">
            <v>55</v>
          </cell>
          <cell r="P132">
            <v>55</v>
          </cell>
          <cell r="Q132" t="str">
            <v>N20046</v>
          </cell>
          <cell r="R132">
            <v>45231</v>
          </cell>
          <cell r="S132" t="str">
            <v>KP06/01</v>
          </cell>
          <cell r="T132" t="str">
            <v>PT PLANET EXCELENSIA PHARMACY</v>
          </cell>
          <cell r="U132">
            <v>45231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55</v>
          </cell>
          <cell r="BC132">
            <v>55</v>
          </cell>
        </row>
        <row r="133">
          <cell r="B133" t="str">
            <v>GLUCJ1</v>
          </cell>
          <cell r="C133" t="str">
            <v xml:space="preserve">Glukosa Inj 5% 500 mL </v>
          </cell>
          <cell r="D133">
            <v>1</v>
          </cell>
          <cell r="E133" t="str">
            <v>labu</v>
          </cell>
          <cell r="F133">
            <v>1</v>
          </cell>
          <cell r="G133">
            <v>1</v>
          </cell>
          <cell r="H133">
            <v>1</v>
          </cell>
          <cell r="I133">
            <v>7273.0909090909081</v>
          </cell>
          <cell r="J133">
            <v>8000.4</v>
          </cell>
          <cell r="K133">
            <v>9600.48</v>
          </cell>
          <cell r="L133">
            <v>8100</v>
          </cell>
          <cell r="M133">
            <v>9700</v>
          </cell>
          <cell r="N133">
            <v>5</v>
          </cell>
          <cell r="O133">
            <v>5</v>
          </cell>
          <cell r="P133">
            <v>5</v>
          </cell>
          <cell r="Q133" t="str">
            <v>210803</v>
          </cell>
          <cell r="R133">
            <v>45108</v>
          </cell>
          <cell r="S133" t="str">
            <v>KP11/4</v>
          </cell>
          <cell r="T133" t="str">
            <v>PT KUDAMAS JAYA MAKMUR SENTOSA</v>
          </cell>
          <cell r="U133">
            <v>45108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5</v>
          </cell>
          <cell r="BC133">
            <v>5</v>
          </cell>
        </row>
        <row r="134">
          <cell r="B134" t="str">
            <v>GOMS1</v>
          </cell>
          <cell r="C134" t="str">
            <v>Gom (Borax Gliserin) (1)</v>
          </cell>
          <cell r="D134">
            <v>1</v>
          </cell>
          <cell r="E134" t="str">
            <v>botol</v>
          </cell>
          <cell r="F134">
            <v>3080</v>
          </cell>
          <cell r="G134">
            <v>3388.0000000000005</v>
          </cell>
          <cell r="H134">
            <v>4065.6000000000004</v>
          </cell>
          <cell r="I134">
            <v>3080</v>
          </cell>
          <cell r="J134">
            <v>3388.0000000000005</v>
          </cell>
          <cell r="K134">
            <v>4065.6000000000004</v>
          </cell>
          <cell r="L134">
            <v>3400</v>
          </cell>
          <cell r="M134">
            <v>4100</v>
          </cell>
          <cell r="N134">
            <v>1</v>
          </cell>
          <cell r="O134">
            <v>1</v>
          </cell>
          <cell r="P134">
            <v>1</v>
          </cell>
          <cell r="Q134" t="str">
            <v>T09072</v>
          </cell>
          <cell r="R134">
            <v>45108</v>
          </cell>
          <cell r="S134" t="str">
            <v>H100002</v>
          </cell>
          <cell r="T134" t="str">
            <v>MEDICA STORE</v>
          </cell>
          <cell r="U134">
            <v>45108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1</v>
          </cell>
          <cell r="BC134">
            <v>1</v>
          </cell>
        </row>
        <row r="135">
          <cell r="B135" t="str">
            <v>GOMS2</v>
          </cell>
          <cell r="C135" t="str">
            <v>Gom (Borax Gliserin) (1a)</v>
          </cell>
          <cell r="D135">
            <v>1</v>
          </cell>
          <cell r="E135" t="str">
            <v>botol</v>
          </cell>
          <cell r="F135">
            <v>3080</v>
          </cell>
          <cell r="G135">
            <v>3388.0000000000005</v>
          </cell>
          <cell r="H135">
            <v>4065.6000000000004</v>
          </cell>
          <cell r="I135">
            <v>3080</v>
          </cell>
          <cell r="J135">
            <v>3388.0000000000005</v>
          </cell>
          <cell r="K135">
            <v>4065.6000000000004</v>
          </cell>
          <cell r="L135">
            <v>3400</v>
          </cell>
          <cell r="M135">
            <v>4100</v>
          </cell>
          <cell r="N135">
            <v>1</v>
          </cell>
          <cell r="O135">
            <v>1</v>
          </cell>
          <cell r="P135">
            <v>1</v>
          </cell>
          <cell r="Q135" t="str">
            <v>T06092</v>
          </cell>
          <cell r="R135">
            <v>45170</v>
          </cell>
          <cell r="S135" t="str">
            <v>NA</v>
          </cell>
          <cell r="T135" t="str">
            <v>NA</v>
          </cell>
          <cell r="U135">
            <v>45170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1</v>
          </cell>
          <cell r="BC135">
            <v>1</v>
          </cell>
        </row>
        <row r="136">
          <cell r="B136" t="str">
            <v>HNSPM2</v>
          </cell>
          <cell r="C136" t="str">
            <v>Hansaplast Rol 1 m (2)</v>
          </cell>
          <cell r="D136">
            <v>1</v>
          </cell>
          <cell r="E136" t="str">
            <v>roll</v>
          </cell>
          <cell r="F136">
            <v>1</v>
          </cell>
          <cell r="G136">
            <v>1</v>
          </cell>
          <cell r="H136">
            <v>1</v>
          </cell>
          <cell r="I136">
            <v>2410</v>
          </cell>
          <cell r="J136">
            <v>2651</v>
          </cell>
          <cell r="K136">
            <v>3181.2</v>
          </cell>
          <cell r="L136">
            <v>2700</v>
          </cell>
          <cell r="M136">
            <v>3200</v>
          </cell>
          <cell r="N136">
            <v>7</v>
          </cell>
          <cell r="O136">
            <v>7</v>
          </cell>
          <cell r="P136">
            <v>7</v>
          </cell>
          <cell r="Q136">
            <v>92520480</v>
          </cell>
          <cell r="R136">
            <v>44682</v>
          </cell>
          <cell r="S136" t="str">
            <v>19CL768</v>
          </cell>
          <cell r="T136" t="str">
            <v>PT COMBI PUTERA</v>
          </cell>
          <cell r="U136">
            <v>1</v>
          </cell>
          <cell r="V136">
            <v>0</v>
          </cell>
          <cell r="W136">
            <v>0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4</v>
          </cell>
          <cell r="BA136">
            <v>4</v>
          </cell>
          <cell r="BB136">
            <v>3</v>
          </cell>
          <cell r="BC136">
            <v>3</v>
          </cell>
        </row>
        <row r="137">
          <cell r="B137" t="str">
            <v>HNSPM3</v>
          </cell>
          <cell r="C137" t="str">
            <v>Hansaplast Rol 1 m (3)</v>
          </cell>
          <cell r="D137">
            <v>1</v>
          </cell>
          <cell r="E137" t="str">
            <v>roll</v>
          </cell>
          <cell r="F137">
            <v>1</v>
          </cell>
          <cell r="G137">
            <v>1</v>
          </cell>
          <cell r="H137">
            <v>1</v>
          </cell>
          <cell r="I137">
            <v>2531</v>
          </cell>
          <cell r="J137">
            <v>2784.1000000000004</v>
          </cell>
          <cell r="K137">
            <v>3340.9200000000005</v>
          </cell>
          <cell r="L137">
            <v>2800</v>
          </cell>
          <cell r="M137">
            <v>3400</v>
          </cell>
          <cell r="N137">
            <v>28</v>
          </cell>
          <cell r="O137">
            <v>28</v>
          </cell>
          <cell r="P137">
            <v>28</v>
          </cell>
          <cell r="Q137" t="str">
            <v>92510450</v>
          </cell>
          <cell r="R137">
            <v>44682</v>
          </cell>
          <cell r="S137" t="str">
            <v>KP01/004</v>
          </cell>
          <cell r="T137" t="str">
            <v xml:space="preserve">PT COMBI PUTRA </v>
          </cell>
          <cell r="U137">
            <v>44682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28</v>
          </cell>
          <cell r="BC137">
            <v>28</v>
          </cell>
        </row>
        <row r="138">
          <cell r="B138" t="str">
            <v>HTDC5</v>
          </cell>
          <cell r="C138" t="str">
            <v>Hotin DCL 30 gram (5)</v>
          </cell>
          <cell r="D138">
            <v>1</v>
          </cell>
          <cell r="E138" t="str">
            <v>Tube</v>
          </cell>
          <cell r="F138">
            <v>1</v>
          </cell>
          <cell r="G138">
            <v>1</v>
          </cell>
          <cell r="H138">
            <v>1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>
            <v>16</v>
          </cell>
          <cell r="O138">
            <v>16</v>
          </cell>
          <cell r="P138">
            <v>16</v>
          </cell>
          <cell r="Q138" t="str">
            <v xml:space="preserve"> 1K09921</v>
          </cell>
          <cell r="R138">
            <v>16</v>
          </cell>
          <cell r="S138" t="e">
            <v>#N/A</v>
          </cell>
          <cell r="T138" t="e">
            <v>#N/A</v>
          </cell>
          <cell r="U138">
            <v>16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16</v>
          </cell>
          <cell r="BC138">
            <v>16</v>
          </cell>
        </row>
        <row r="139">
          <cell r="B139" t="str">
            <v>HTDC6</v>
          </cell>
          <cell r="C139" t="str">
            <v>Hotin DCL 30 gram (6)</v>
          </cell>
          <cell r="D139">
            <v>1</v>
          </cell>
          <cell r="E139" t="str">
            <v>tube</v>
          </cell>
          <cell r="F139">
            <v>1</v>
          </cell>
          <cell r="G139">
            <v>1</v>
          </cell>
          <cell r="H139">
            <v>1</v>
          </cell>
          <cell r="I139">
            <v>8636.363636363636</v>
          </cell>
          <cell r="J139">
            <v>9500</v>
          </cell>
          <cell r="K139">
            <v>11400</v>
          </cell>
          <cell r="L139">
            <v>9500</v>
          </cell>
          <cell r="M139">
            <v>11400</v>
          </cell>
          <cell r="N139">
            <v>20</v>
          </cell>
          <cell r="O139">
            <v>20</v>
          </cell>
          <cell r="P139">
            <v>20</v>
          </cell>
          <cell r="Q139" t="str">
            <v>1H08891</v>
          </cell>
          <cell r="R139">
            <v>45139</v>
          </cell>
          <cell r="S139" t="str">
            <v>KP03/13</v>
          </cell>
          <cell r="T139" t="str">
            <v>PT KUDAMAS JAYA MAKMUR SENTOSA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>
            <v>1</v>
          </cell>
          <cell r="Z139">
            <v>1</v>
          </cell>
          <cell r="AA139">
            <v>2</v>
          </cell>
          <cell r="AB139">
            <v>2</v>
          </cell>
          <cell r="AC139">
            <v>2</v>
          </cell>
          <cell r="AD139">
            <v>2</v>
          </cell>
          <cell r="AE139">
            <v>2</v>
          </cell>
          <cell r="AF139">
            <v>1</v>
          </cell>
          <cell r="AG139">
            <v>2</v>
          </cell>
          <cell r="AH139">
            <v>2</v>
          </cell>
          <cell r="AI139">
            <v>2</v>
          </cell>
          <cell r="AJ139">
            <v>2</v>
          </cell>
          <cell r="AK139">
            <v>2</v>
          </cell>
          <cell r="AL139">
            <v>1</v>
          </cell>
          <cell r="AM139">
            <v>2</v>
          </cell>
          <cell r="AN139">
            <v>2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2</v>
          </cell>
          <cell r="AW139">
            <v>2</v>
          </cell>
          <cell r="AX139">
            <v>2</v>
          </cell>
          <cell r="AY139">
            <v>2</v>
          </cell>
          <cell r="AZ139">
            <v>17</v>
          </cell>
          <cell r="BA139">
            <v>17</v>
          </cell>
          <cell r="BB139">
            <v>3</v>
          </cell>
          <cell r="BC139">
            <v>3</v>
          </cell>
        </row>
        <row r="140">
          <cell r="B140" t="str">
            <v>HFBPL2</v>
          </cell>
          <cell r="C140" t="str">
            <v>Hufagrip BP 60 mL (2) (hijau)</v>
          </cell>
          <cell r="D140">
            <v>1</v>
          </cell>
          <cell r="E140" t="str">
            <v>botol</v>
          </cell>
          <cell r="F140">
            <v>1</v>
          </cell>
          <cell r="G140">
            <v>1</v>
          </cell>
          <cell r="H140">
            <v>1</v>
          </cell>
          <cell r="I140">
            <v>15265</v>
          </cell>
          <cell r="J140">
            <v>16791.5</v>
          </cell>
          <cell r="K140">
            <v>20149.8</v>
          </cell>
          <cell r="L140">
            <v>16800</v>
          </cell>
          <cell r="M140">
            <v>20200</v>
          </cell>
          <cell r="N140">
            <v>2</v>
          </cell>
          <cell r="O140">
            <v>2</v>
          </cell>
          <cell r="P140">
            <v>2</v>
          </cell>
          <cell r="Q140" t="str">
            <v>A801301</v>
          </cell>
          <cell r="R140">
            <v>45870</v>
          </cell>
          <cell r="S140" t="str">
            <v>KP10/5</v>
          </cell>
          <cell r="T140" t="str">
            <v>PT.ENSEVAL PUTERA MEGATRADING</v>
          </cell>
          <cell r="U140">
            <v>45870</v>
          </cell>
          <cell r="V140">
            <v>0</v>
          </cell>
          <cell r="W140">
            <v>0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</row>
        <row r="141">
          <cell r="B141" t="str">
            <v>HFBPL3</v>
          </cell>
          <cell r="C141" t="str">
            <v>Hufagrip BP 60 mL (3) (hijau)</v>
          </cell>
          <cell r="D141">
            <v>1</v>
          </cell>
          <cell r="E141" t="str">
            <v>botol</v>
          </cell>
          <cell r="F141">
            <v>1</v>
          </cell>
          <cell r="G141">
            <v>1</v>
          </cell>
          <cell r="H141">
            <v>1</v>
          </cell>
          <cell r="I141">
            <v>14654.4</v>
          </cell>
          <cell r="J141">
            <v>16119.84</v>
          </cell>
          <cell r="K141">
            <v>19343.808000000001</v>
          </cell>
          <cell r="L141">
            <v>16200</v>
          </cell>
          <cell r="M141">
            <v>19400</v>
          </cell>
          <cell r="N141">
            <v>10</v>
          </cell>
          <cell r="O141">
            <v>10</v>
          </cell>
          <cell r="P141">
            <v>10</v>
          </cell>
          <cell r="Q141" t="str">
            <v>A801301</v>
          </cell>
          <cell r="R141">
            <v>10</v>
          </cell>
          <cell r="S141" t="str">
            <v>KP11/8</v>
          </cell>
          <cell r="T141" t="str">
            <v>PT.ENSEVAL PUTERA MEGATRADING</v>
          </cell>
          <cell r="U141">
            <v>10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10</v>
          </cell>
          <cell r="BC141">
            <v>10</v>
          </cell>
        </row>
        <row r="142">
          <cell r="B142" t="str">
            <v>HFPL2</v>
          </cell>
          <cell r="C142" t="str">
            <v>Hufagrip Pilek 60 mL (2) (biru)</v>
          </cell>
          <cell r="D142">
            <v>1</v>
          </cell>
          <cell r="E142" t="str">
            <v>botol</v>
          </cell>
          <cell r="F142">
            <v>1</v>
          </cell>
          <cell r="G142">
            <v>1</v>
          </cell>
          <cell r="H142">
            <v>1</v>
          </cell>
          <cell r="I142">
            <v>12893</v>
          </cell>
          <cell r="J142">
            <v>14182.300000000001</v>
          </cell>
          <cell r="K142">
            <v>17018.760000000002</v>
          </cell>
          <cell r="L142">
            <v>14200</v>
          </cell>
          <cell r="M142">
            <v>17100</v>
          </cell>
          <cell r="N142">
            <v>13</v>
          </cell>
          <cell r="O142">
            <v>13</v>
          </cell>
          <cell r="P142">
            <v>13</v>
          </cell>
          <cell r="Q142" t="str">
            <v>C600421</v>
          </cell>
          <cell r="R142">
            <v>45474</v>
          </cell>
          <cell r="S142" t="str">
            <v>KP10/5</v>
          </cell>
          <cell r="T142" t="str">
            <v>PT.ENSEVAL PUTERA MEGATRADING</v>
          </cell>
          <cell r="U142">
            <v>45474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13</v>
          </cell>
          <cell r="BC142">
            <v>13</v>
          </cell>
        </row>
        <row r="143">
          <cell r="B143" t="str">
            <v>HDRCX7</v>
          </cell>
          <cell r="C143" t="str">
            <v>Hydrocortison cream 2,5 % (7)</v>
          </cell>
          <cell r="D143">
            <v>1</v>
          </cell>
          <cell r="E143" t="str">
            <v>tube</v>
          </cell>
          <cell r="F143">
            <v>1</v>
          </cell>
          <cell r="G143">
            <v>1</v>
          </cell>
          <cell r="H143">
            <v>1</v>
          </cell>
          <cell r="I143">
            <v>5000</v>
          </cell>
          <cell r="J143">
            <v>5500</v>
          </cell>
          <cell r="K143">
            <v>6600</v>
          </cell>
          <cell r="L143">
            <v>5500</v>
          </cell>
          <cell r="M143">
            <v>6600</v>
          </cell>
          <cell r="N143">
            <v>10</v>
          </cell>
          <cell r="O143">
            <v>10</v>
          </cell>
          <cell r="P143">
            <v>10</v>
          </cell>
          <cell r="Q143" t="str">
            <v>KCHCTB21307</v>
          </cell>
          <cell r="R143">
            <v>46235</v>
          </cell>
          <cell r="S143" t="str">
            <v>KP10/15</v>
          </cell>
          <cell r="T143" t="str">
            <v>PT.ENSEVAL PUTERA MEGATRADING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2</v>
          </cell>
          <cell r="AW143">
            <v>2</v>
          </cell>
          <cell r="AX143">
            <v>2</v>
          </cell>
          <cell r="AY143">
            <v>2</v>
          </cell>
          <cell r="AZ143">
            <v>5</v>
          </cell>
          <cell r="BA143">
            <v>5</v>
          </cell>
          <cell r="BB143">
            <v>5</v>
          </cell>
          <cell r="BC143">
            <v>5</v>
          </cell>
        </row>
        <row r="144">
          <cell r="B144" t="str">
            <v>IBFRL3</v>
          </cell>
          <cell r="C144" t="str">
            <v>Ibuprofen Suspensi 100mg/5mL (60mL) (3)</v>
          </cell>
          <cell r="D144">
            <v>1</v>
          </cell>
          <cell r="E144" t="str">
            <v>botol</v>
          </cell>
          <cell r="F144">
            <v>1</v>
          </cell>
          <cell r="G144">
            <v>1</v>
          </cell>
          <cell r="H144">
            <v>1</v>
          </cell>
          <cell r="I144">
            <v>5454.6030000000001</v>
          </cell>
          <cell r="J144">
            <v>6000.0633000000007</v>
          </cell>
          <cell r="K144">
            <v>7200.075960000001</v>
          </cell>
          <cell r="L144">
            <v>6100</v>
          </cell>
          <cell r="M144">
            <v>7300</v>
          </cell>
          <cell r="N144">
            <v>1</v>
          </cell>
          <cell r="O144">
            <v>1</v>
          </cell>
          <cell r="P144">
            <v>1</v>
          </cell>
          <cell r="Q144" t="str">
            <v>006312</v>
          </cell>
          <cell r="R144">
            <v>45901</v>
          </cell>
          <cell r="S144" t="str">
            <v>KP10/7</v>
          </cell>
          <cell r="T144" t="str">
            <v>PT.SINGGASANA WITRA SURYAMAS</v>
          </cell>
          <cell r="U144">
            <v>45901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1</v>
          </cell>
          <cell r="BC144">
            <v>1</v>
          </cell>
        </row>
        <row r="145">
          <cell r="B145" t="str">
            <v>IBFRL4</v>
          </cell>
          <cell r="C145" t="str">
            <v>Ibuprofen Suspensi 100mg/5mL (60mL) (4)</v>
          </cell>
          <cell r="D145">
            <v>1</v>
          </cell>
          <cell r="E145" t="str">
            <v>botol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2</v>
          </cell>
          <cell r="O145">
            <v>2</v>
          </cell>
          <cell r="P145">
            <v>2</v>
          </cell>
          <cell r="Q145" t="str">
            <v>S11018BA</v>
          </cell>
          <cell r="R145">
            <v>45231</v>
          </cell>
          <cell r="S145">
            <v>45231</v>
          </cell>
          <cell r="T145">
            <v>45231</v>
          </cell>
          <cell r="U145">
            <v>45231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2</v>
          </cell>
          <cell r="BC145">
            <v>2</v>
          </cell>
        </row>
        <row r="146">
          <cell r="B146" t="str">
            <v>IBFRS10</v>
          </cell>
          <cell r="C146" t="str">
            <v>Ibuprofen tablet 400 mg (10)</v>
          </cell>
          <cell r="D146">
            <v>100</v>
          </cell>
          <cell r="E146" t="str">
            <v>tablet</v>
          </cell>
          <cell r="F146">
            <v>100</v>
          </cell>
          <cell r="G146">
            <v>100</v>
          </cell>
          <cell r="H146">
            <v>100</v>
          </cell>
          <cell r="I146">
            <v>318.16344000000004</v>
          </cell>
          <cell r="J146">
            <v>349.97978400000005</v>
          </cell>
          <cell r="K146">
            <v>419.97574080000004</v>
          </cell>
          <cell r="L146">
            <v>400</v>
          </cell>
          <cell r="M146">
            <v>500</v>
          </cell>
          <cell r="N146">
            <v>150</v>
          </cell>
          <cell r="O146">
            <v>150</v>
          </cell>
          <cell r="P146">
            <v>150</v>
          </cell>
          <cell r="Q146">
            <v>47313</v>
          </cell>
          <cell r="R146">
            <v>46357</v>
          </cell>
          <cell r="S146" t="str">
            <v>KP10/7</v>
          </cell>
          <cell r="T146" t="str">
            <v>PT.SINGGASANA WITRA SURYAMAS</v>
          </cell>
          <cell r="U146">
            <v>46357</v>
          </cell>
          <cell r="V146">
            <v>0</v>
          </cell>
          <cell r="W146">
            <v>0</v>
          </cell>
          <cell r="X146">
            <v>20</v>
          </cell>
          <cell r="Y146">
            <v>20</v>
          </cell>
          <cell r="Z146">
            <v>20</v>
          </cell>
          <cell r="AA146">
            <v>20</v>
          </cell>
          <cell r="AB146">
            <v>20</v>
          </cell>
          <cell r="AC146">
            <v>20</v>
          </cell>
          <cell r="AD146">
            <v>20</v>
          </cell>
          <cell r="AE146">
            <v>20</v>
          </cell>
          <cell r="AF146">
            <v>20</v>
          </cell>
          <cell r="AG146">
            <v>20</v>
          </cell>
          <cell r="AH146">
            <v>20</v>
          </cell>
          <cell r="AI146">
            <v>20</v>
          </cell>
          <cell r="AJ146">
            <v>20</v>
          </cell>
          <cell r="AK146">
            <v>20</v>
          </cell>
          <cell r="AL146">
            <v>20</v>
          </cell>
          <cell r="AM146">
            <v>20</v>
          </cell>
          <cell r="AN146">
            <v>20</v>
          </cell>
          <cell r="AO146">
            <v>20</v>
          </cell>
          <cell r="AP146">
            <v>20</v>
          </cell>
          <cell r="AQ146">
            <v>20</v>
          </cell>
          <cell r="AR146">
            <v>20</v>
          </cell>
          <cell r="AS146">
            <v>20</v>
          </cell>
          <cell r="AT146">
            <v>10</v>
          </cell>
          <cell r="AU146">
            <v>10</v>
          </cell>
          <cell r="AV146">
            <v>10</v>
          </cell>
          <cell r="AW146">
            <v>10</v>
          </cell>
          <cell r="AX146">
            <v>10</v>
          </cell>
          <cell r="AY146">
            <v>10</v>
          </cell>
          <cell r="AZ146">
            <v>40</v>
          </cell>
          <cell r="BA146">
            <v>40</v>
          </cell>
          <cell r="BB146">
            <v>110</v>
          </cell>
          <cell r="BC146">
            <v>110</v>
          </cell>
        </row>
        <row r="147">
          <cell r="B147" t="str">
            <v>INHCS1</v>
          </cell>
          <cell r="C147" t="str">
            <v>INH  tablet 100 mg</v>
          </cell>
          <cell r="D147">
            <v>100</v>
          </cell>
          <cell r="E147" t="str">
            <v>tablet</v>
          </cell>
          <cell r="F147">
            <v>131.18</v>
          </cell>
          <cell r="G147">
            <v>144.29800000000003</v>
          </cell>
          <cell r="H147">
            <v>173.15760000000003</v>
          </cell>
          <cell r="I147">
            <v>129.6</v>
          </cell>
          <cell r="J147">
            <v>142.56</v>
          </cell>
          <cell r="K147">
            <v>171.072</v>
          </cell>
          <cell r="L147">
            <v>200</v>
          </cell>
          <cell r="M147">
            <v>200</v>
          </cell>
          <cell r="N147">
            <v>300</v>
          </cell>
          <cell r="O147">
            <v>300</v>
          </cell>
          <cell r="P147">
            <v>300</v>
          </cell>
          <cell r="Q147" t="str">
            <v>E80864B</v>
          </cell>
          <cell r="R147">
            <v>45030</v>
          </cell>
          <cell r="S147">
            <v>2801956245</v>
          </cell>
          <cell r="T147" t="str">
            <v>PT. KIMIA FARMA</v>
          </cell>
          <cell r="U147">
            <v>2801954816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300</v>
          </cell>
          <cell r="BC147">
            <v>300</v>
          </cell>
        </row>
        <row r="148">
          <cell r="B148" t="str">
            <v>INST1</v>
          </cell>
          <cell r="C148" t="str">
            <v xml:space="preserve">Intrasite Gel 15 gram </v>
          </cell>
          <cell r="D148">
            <v>1</v>
          </cell>
          <cell r="E148" t="str">
            <v>tube</v>
          </cell>
          <cell r="F148">
            <v>1</v>
          </cell>
          <cell r="G148">
            <v>1</v>
          </cell>
          <cell r="H148">
            <v>1</v>
          </cell>
          <cell r="I148">
            <v>90000</v>
          </cell>
          <cell r="J148">
            <v>99000.000000000015</v>
          </cell>
          <cell r="K148">
            <v>118800.00000000001</v>
          </cell>
          <cell r="L148">
            <v>99000</v>
          </cell>
          <cell r="M148">
            <v>118800</v>
          </cell>
          <cell r="N148">
            <v>5</v>
          </cell>
          <cell r="O148">
            <v>5</v>
          </cell>
          <cell r="P148">
            <v>5</v>
          </cell>
          <cell r="Q148" t="str">
            <v>509221813</v>
          </cell>
          <cell r="R148">
            <v>45323</v>
          </cell>
          <cell r="S148" t="str">
            <v>KP11/5</v>
          </cell>
          <cell r="T148" t="str">
            <v>PT.ENSEVAL PUTERA MEGATRADING</v>
          </cell>
          <cell r="U148">
            <v>45323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5</v>
          </cell>
          <cell r="BC148">
            <v>5</v>
          </cell>
        </row>
        <row r="149">
          <cell r="B149" t="str">
            <v>INTLK3</v>
          </cell>
          <cell r="C149" t="str">
            <v>Intunal Tablet (3)</v>
          </cell>
          <cell r="D149">
            <v>100</v>
          </cell>
          <cell r="E149" t="str">
            <v>tablet</v>
          </cell>
          <cell r="F149">
            <v>100</v>
          </cell>
          <cell r="G149">
            <v>100</v>
          </cell>
          <cell r="H149">
            <v>100</v>
          </cell>
          <cell r="I149">
            <v>469.09090909090907</v>
          </cell>
          <cell r="J149">
            <v>516</v>
          </cell>
          <cell r="K149">
            <v>619.19999999999993</v>
          </cell>
          <cell r="L149">
            <v>600</v>
          </cell>
          <cell r="M149">
            <v>700</v>
          </cell>
          <cell r="N149">
            <v>0</v>
          </cell>
          <cell r="O149">
            <v>200</v>
          </cell>
          <cell r="P149">
            <v>200</v>
          </cell>
          <cell r="Q149" t="str">
            <v>A1J384</v>
          </cell>
          <cell r="R149">
            <v>45717</v>
          </cell>
          <cell r="S149" t="str">
            <v>KP04/11</v>
          </cell>
          <cell r="T149" t="str">
            <v>PT KUDAMAS JAYA MAKMUR SENTOSA</v>
          </cell>
          <cell r="U149">
            <v>45717</v>
          </cell>
          <cell r="V149">
            <v>45717</v>
          </cell>
          <cell r="W149">
            <v>45717</v>
          </cell>
          <cell r="X149">
            <v>45717</v>
          </cell>
          <cell r="Y149">
            <v>45717</v>
          </cell>
          <cell r="Z149">
            <v>45717</v>
          </cell>
          <cell r="AA149">
            <v>45717</v>
          </cell>
          <cell r="AB149">
            <v>45717</v>
          </cell>
          <cell r="AC149">
            <v>45717</v>
          </cell>
          <cell r="AD149">
            <v>45717</v>
          </cell>
          <cell r="AE149">
            <v>45717</v>
          </cell>
          <cell r="AF149">
            <v>45717</v>
          </cell>
          <cell r="AG149">
            <v>45717</v>
          </cell>
          <cell r="AH149">
            <v>45717</v>
          </cell>
          <cell r="AI149">
            <v>45717</v>
          </cell>
          <cell r="AJ149">
            <v>45717</v>
          </cell>
          <cell r="AK149">
            <v>45717</v>
          </cell>
          <cell r="AL149">
            <v>45717</v>
          </cell>
          <cell r="AM149">
            <v>45717</v>
          </cell>
          <cell r="AN149">
            <v>45717</v>
          </cell>
          <cell r="AO149">
            <v>45717</v>
          </cell>
          <cell r="AP149">
            <v>45717</v>
          </cell>
          <cell r="AQ149">
            <v>45717</v>
          </cell>
          <cell r="AR149">
            <v>45717</v>
          </cell>
          <cell r="AS149">
            <v>45717</v>
          </cell>
          <cell r="AT149">
            <v>45717</v>
          </cell>
          <cell r="AU149">
            <v>45717</v>
          </cell>
          <cell r="AV149">
            <v>45717</v>
          </cell>
          <cell r="AW149">
            <v>45717</v>
          </cell>
          <cell r="AX149">
            <v>45717</v>
          </cell>
          <cell r="AY149">
            <v>45717</v>
          </cell>
          <cell r="AZ149">
            <v>0</v>
          </cell>
          <cell r="BA149">
            <v>0</v>
          </cell>
          <cell r="BB149">
            <v>200</v>
          </cell>
          <cell r="BC149">
            <v>200</v>
          </cell>
        </row>
        <row r="150">
          <cell r="B150" t="str">
            <v>ISDNS1</v>
          </cell>
          <cell r="C150" t="str">
            <v>Isosorbid Dinitrate tablet sublingual 5mg (ISDN)</v>
          </cell>
          <cell r="D150">
            <v>100</v>
          </cell>
          <cell r="E150" t="str">
            <v>tablet</v>
          </cell>
          <cell r="F150">
            <v>150</v>
          </cell>
          <cell r="G150">
            <v>165</v>
          </cell>
          <cell r="H150">
            <v>198</v>
          </cell>
          <cell r="I150">
            <v>110</v>
          </cell>
          <cell r="J150">
            <v>121.00000000000001</v>
          </cell>
          <cell r="K150">
            <v>145.20000000000002</v>
          </cell>
          <cell r="L150">
            <v>200</v>
          </cell>
          <cell r="M150">
            <v>200</v>
          </cell>
          <cell r="N150">
            <v>54</v>
          </cell>
          <cell r="O150">
            <v>54</v>
          </cell>
          <cell r="P150">
            <v>54</v>
          </cell>
          <cell r="Q150" t="str">
            <v>A2377LV</v>
          </cell>
          <cell r="R150">
            <v>44957</v>
          </cell>
          <cell r="S150" t="str">
            <v>DO-10119/III/19</v>
          </cell>
          <cell r="T150" t="str">
            <v>PT SINGGASANA WITRA SURYAMAS</v>
          </cell>
          <cell r="U150">
            <v>44957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53</v>
          </cell>
          <cell r="BC150">
            <v>53</v>
          </cell>
        </row>
        <row r="151">
          <cell r="B151" t="str">
            <v>KDCF2</v>
          </cell>
          <cell r="C151" t="str">
            <v>Kalium Diklofenak 50 mg Tablet (2)</v>
          </cell>
          <cell r="D151">
            <v>100</v>
          </cell>
          <cell r="E151" t="str">
            <v>tablet</v>
          </cell>
          <cell r="F151">
            <v>100</v>
          </cell>
          <cell r="G151">
            <v>100</v>
          </cell>
          <cell r="H151">
            <v>100</v>
          </cell>
          <cell r="I151">
            <v>386.36363636363632</v>
          </cell>
          <cell r="J151">
            <v>425</v>
          </cell>
          <cell r="K151">
            <v>510</v>
          </cell>
          <cell r="L151">
            <v>500</v>
          </cell>
          <cell r="M151">
            <v>600</v>
          </cell>
          <cell r="N151">
            <v>254</v>
          </cell>
          <cell r="O151">
            <v>254</v>
          </cell>
          <cell r="P151">
            <v>254</v>
          </cell>
          <cell r="Q151" t="str">
            <v>HTDPSB15060</v>
          </cell>
          <cell r="R151">
            <v>45200</v>
          </cell>
          <cell r="S151" t="str">
            <v>KP01/03</v>
          </cell>
          <cell r="T151" t="str">
            <v>PT KUDAMAS JAYA MAKMUR SENTOSA</v>
          </cell>
          <cell r="U151">
            <v>45200</v>
          </cell>
          <cell r="V151">
            <v>0</v>
          </cell>
          <cell r="W151">
            <v>0</v>
          </cell>
          <cell r="X151">
            <v>0</v>
          </cell>
          <cell r="Y151">
            <v>10</v>
          </cell>
          <cell r="Z151">
            <v>10</v>
          </cell>
          <cell r="AA151">
            <v>10</v>
          </cell>
          <cell r="AB151">
            <v>10</v>
          </cell>
          <cell r="AC151">
            <v>10</v>
          </cell>
          <cell r="AD151">
            <v>10</v>
          </cell>
          <cell r="AE151">
            <v>10</v>
          </cell>
          <cell r="AF151">
            <v>10</v>
          </cell>
          <cell r="AG151">
            <v>10</v>
          </cell>
          <cell r="AH151">
            <v>10</v>
          </cell>
          <cell r="AI151">
            <v>10</v>
          </cell>
          <cell r="AJ151">
            <v>10</v>
          </cell>
          <cell r="AK151">
            <v>10</v>
          </cell>
          <cell r="AL151">
            <v>10</v>
          </cell>
          <cell r="AM151">
            <v>10</v>
          </cell>
          <cell r="AN151">
            <v>10</v>
          </cell>
          <cell r="AO151">
            <v>10</v>
          </cell>
          <cell r="AP151">
            <v>10</v>
          </cell>
          <cell r="AQ151">
            <v>10</v>
          </cell>
          <cell r="AR151">
            <v>10</v>
          </cell>
          <cell r="AS151">
            <v>20</v>
          </cell>
          <cell r="AT151">
            <v>10</v>
          </cell>
          <cell r="AU151">
            <v>10</v>
          </cell>
          <cell r="AV151">
            <v>10</v>
          </cell>
          <cell r="AW151">
            <v>10</v>
          </cell>
          <cell r="AX151">
            <v>10</v>
          </cell>
          <cell r="AY151">
            <v>10</v>
          </cell>
          <cell r="AZ151">
            <v>80</v>
          </cell>
          <cell r="BA151">
            <v>80</v>
          </cell>
          <cell r="BB151">
            <v>174</v>
          </cell>
          <cell r="BC151">
            <v>174</v>
          </cell>
        </row>
        <row r="152">
          <cell r="B152" t="str">
            <v>CLCMS1</v>
          </cell>
          <cell r="C152" t="str">
            <v>Kalk trifa 250</v>
          </cell>
          <cell r="D152">
            <v>250</v>
          </cell>
          <cell r="E152" t="str">
            <v>tablet</v>
          </cell>
          <cell r="F152">
            <v>250</v>
          </cell>
          <cell r="G152">
            <v>250</v>
          </cell>
          <cell r="H152">
            <v>250</v>
          </cell>
          <cell r="I152">
            <v>80.5</v>
          </cell>
          <cell r="J152">
            <v>88.550000000000011</v>
          </cell>
          <cell r="K152">
            <v>106.26</v>
          </cell>
          <cell r="L152">
            <v>100</v>
          </cell>
          <cell r="M152">
            <v>200</v>
          </cell>
          <cell r="N152">
            <v>38</v>
          </cell>
          <cell r="O152">
            <v>38</v>
          </cell>
          <cell r="P152">
            <v>38</v>
          </cell>
          <cell r="Q152">
            <v>190619</v>
          </cell>
          <cell r="R152">
            <v>45444</v>
          </cell>
          <cell r="S152" t="str">
            <v>PE/2019/391068</v>
          </cell>
          <cell r="T152" t="str">
            <v>PT. PLANET EXCELENCIA PHARMACY</v>
          </cell>
          <cell r="U152">
            <v>45444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38</v>
          </cell>
          <cell r="BC152">
            <v>38</v>
          </cell>
        </row>
        <row r="153">
          <cell r="B153" t="str">
            <v>CLCMS2</v>
          </cell>
          <cell r="C153" t="str">
            <v>Kalk trifa 250 (2)/FEFO</v>
          </cell>
          <cell r="D153">
            <v>250</v>
          </cell>
          <cell r="E153" t="str">
            <v>tablet</v>
          </cell>
          <cell r="F153">
            <v>250</v>
          </cell>
          <cell r="G153">
            <v>250</v>
          </cell>
          <cell r="H153">
            <v>250</v>
          </cell>
          <cell r="I153">
            <v>80.5</v>
          </cell>
          <cell r="J153">
            <v>88.550000000000011</v>
          </cell>
          <cell r="K153">
            <v>106.26</v>
          </cell>
          <cell r="L153">
            <v>100</v>
          </cell>
          <cell r="M153">
            <v>200</v>
          </cell>
          <cell r="N153">
            <v>7</v>
          </cell>
          <cell r="O153">
            <v>7</v>
          </cell>
          <cell r="P153">
            <v>7</v>
          </cell>
          <cell r="Q153" t="str">
            <v>A01692</v>
          </cell>
          <cell r="R153">
            <v>45170</v>
          </cell>
          <cell r="S153" t="str">
            <v>NA</v>
          </cell>
          <cell r="T153" t="str">
            <v>NA</v>
          </cell>
          <cell r="U153">
            <v>45170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7</v>
          </cell>
          <cell r="BC153">
            <v>7</v>
          </cell>
        </row>
        <row r="154">
          <cell r="B154" t="str">
            <v>KASSM2</v>
          </cell>
          <cell r="C154" t="str">
            <v>Kassa Steril (16Lbr) (2)</v>
          </cell>
          <cell r="D154">
            <v>1</v>
          </cell>
          <cell r="E154" t="str">
            <v>box</v>
          </cell>
          <cell r="F154">
            <v>1</v>
          </cell>
          <cell r="G154">
            <v>1</v>
          </cell>
          <cell r="H154">
            <v>1</v>
          </cell>
          <cell r="I154">
            <v>2545.454545454545</v>
          </cell>
          <cell r="J154">
            <v>2800</v>
          </cell>
          <cell r="K154">
            <v>3360</v>
          </cell>
          <cell r="L154">
            <v>2800</v>
          </cell>
          <cell r="M154">
            <v>3400</v>
          </cell>
          <cell r="N154">
            <v>7</v>
          </cell>
          <cell r="O154">
            <v>7</v>
          </cell>
          <cell r="P154">
            <v>7</v>
          </cell>
          <cell r="Q154" t="str">
            <v>151201</v>
          </cell>
          <cell r="R154" t="str">
            <v>NA</v>
          </cell>
          <cell r="S154" t="str">
            <v>KP12/01</v>
          </cell>
          <cell r="T154" t="str">
            <v>APOTEK BUMI MEDIKA GANESA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3</v>
          </cell>
          <cell r="AM154">
            <v>3</v>
          </cell>
          <cell r="AN154">
            <v>3</v>
          </cell>
          <cell r="AO154">
            <v>3</v>
          </cell>
          <cell r="AP154">
            <v>3</v>
          </cell>
          <cell r="AQ154">
            <v>3</v>
          </cell>
          <cell r="AR154">
            <v>3</v>
          </cell>
          <cell r="AS154">
            <v>3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7</v>
          </cell>
          <cell r="BA154">
            <v>7</v>
          </cell>
          <cell r="BB154">
            <v>0</v>
          </cell>
          <cell r="BC154">
            <v>0</v>
          </cell>
        </row>
        <row r="155">
          <cell r="B155" t="str">
            <v>KASSM3</v>
          </cell>
          <cell r="C155" t="str">
            <v>Kassa Steril (16Lbr) (3)</v>
          </cell>
          <cell r="D155">
            <v>1</v>
          </cell>
          <cell r="E155" t="str">
            <v>box</v>
          </cell>
          <cell r="F155">
            <v>1</v>
          </cell>
          <cell r="G155">
            <v>1</v>
          </cell>
          <cell r="H155">
            <v>1</v>
          </cell>
          <cell r="I155">
            <v>2954.5454545454545</v>
          </cell>
          <cell r="J155">
            <v>3250</v>
          </cell>
          <cell r="K155">
            <v>3900</v>
          </cell>
          <cell r="L155">
            <v>3300</v>
          </cell>
          <cell r="M155">
            <v>3900</v>
          </cell>
          <cell r="N155">
            <v>0</v>
          </cell>
          <cell r="O155">
            <v>24</v>
          </cell>
          <cell r="P155">
            <v>24</v>
          </cell>
          <cell r="Q155" t="str">
            <v>02221616</v>
          </cell>
          <cell r="R155">
            <v>46388</v>
          </cell>
          <cell r="S155" t="str">
            <v>KP04/10</v>
          </cell>
          <cell r="T155" t="str">
            <v>PT KUDAMAS JAYA MAKMUR SENTOSA</v>
          </cell>
          <cell r="U155">
            <v>46388</v>
          </cell>
          <cell r="V155">
            <v>46388</v>
          </cell>
          <cell r="W155">
            <v>46388</v>
          </cell>
          <cell r="X155">
            <v>46388</v>
          </cell>
          <cell r="Y155">
            <v>46388</v>
          </cell>
          <cell r="Z155">
            <v>46388</v>
          </cell>
          <cell r="AA155">
            <v>46388</v>
          </cell>
          <cell r="AB155">
            <v>46388</v>
          </cell>
          <cell r="AC155">
            <v>46388</v>
          </cell>
          <cell r="AD155">
            <v>46388</v>
          </cell>
          <cell r="AE155">
            <v>46388</v>
          </cell>
          <cell r="AF155">
            <v>46388</v>
          </cell>
          <cell r="AG155">
            <v>46388</v>
          </cell>
          <cell r="AH155">
            <v>46388</v>
          </cell>
          <cell r="AI155">
            <v>46388</v>
          </cell>
          <cell r="AJ155">
            <v>46388</v>
          </cell>
          <cell r="AK155">
            <v>46388</v>
          </cell>
          <cell r="AL155">
            <v>46388</v>
          </cell>
          <cell r="AM155">
            <v>46388</v>
          </cell>
          <cell r="AN155">
            <v>46388</v>
          </cell>
          <cell r="AO155">
            <v>46388</v>
          </cell>
          <cell r="AP155">
            <v>46388</v>
          </cell>
          <cell r="AQ155">
            <v>46388</v>
          </cell>
          <cell r="AR155">
            <v>46388</v>
          </cell>
          <cell r="AS155">
            <v>46388</v>
          </cell>
          <cell r="AT155">
            <v>46388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23</v>
          </cell>
          <cell r="BC155">
            <v>23</v>
          </cell>
        </row>
        <row r="156">
          <cell r="B156" t="str">
            <v>KTCS2</v>
          </cell>
          <cell r="C156" t="str">
            <v>Ketoconazole krim (2)</v>
          </cell>
          <cell r="D156">
            <v>1</v>
          </cell>
          <cell r="E156" t="str">
            <v>tube</v>
          </cell>
          <cell r="F156">
            <v>1</v>
          </cell>
          <cell r="G156">
            <v>1</v>
          </cell>
          <cell r="H156">
            <v>1</v>
          </cell>
          <cell r="I156">
            <v>4242</v>
          </cell>
          <cell r="J156">
            <v>4666.2000000000007</v>
          </cell>
          <cell r="K156">
            <v>5599.4400000000005</v>
          </cell>
          <cell r="L156">
            <v>4700</v>
          </cell>
          <cell r="M156">
            <v>5600</v>
          </cell>
          <cell r="N156">
            <v>5</v>
          </cell>
          <cell r="O156">
            <v>5</v>
          </cell>
          <cell r="P156">
            <v>5</v>
          </cell>
          <cell r="Q156" t="str">
            <v>KCKCZB14149</v>
          </cell>
          <cell r="R156">
            <v>45139</v>
          </cell>
          <cell r="S156" t="str">
            <v>KP10/2</v>
          </cell>
          <cell r="T156" t="str">
            <v>PT.ENSEVAL PUTERA MEGATRADING</v>
          </cell>
          <cell r="U156">
            <v>45139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4</v>
          </cell>
          <cell r="BC156">
            <v>4</v>
          </cell>
        </row>
        <row r="157">
          <cell r="B157" t="str">
            <v>KTCS3</v>
          </cell>
          <cell r="C157" t="str">
            <v>Ketoconazole krim 2% 10 gr (3)</v>
          </cell>
          <cell r="D157">
            <v>1</v>
          </cell>
          <cell r="E157" t="str">
            <v>tube</v>
          </cell>
          <cell r="F157">
            <v>1</v>
          </cell>
          <cell r="G157">
            <v>1</v>
          </cell>
          <cell r="H157">
            <v>1</v>
          </cell>
          <cell r="I157">
            <v>4242</v>
          </cell>
          <cell r="J157">
            <v>4666.2000000000007</v>
          </cell>
          <cell r="K157">
            <v>5599.4400000000005</v>
          </cell>
          <cell r="L157">
            <v>4700</v>
          </cell>
          <cell r="M157">
            <v>5600</v>
          </cell>
          <cell r="N157">
            <v>9</v>
          </cell>
          <cell r="O157">
            <v>9</v>
          </cell>
          <cell r="P157">
            <v>9</v>
          </cell>
          <cell r="Q157" t="str">
            <v>KCKCZB14151</v>
          </cell>
          <cell r="R157">
            <v>45139</v>
          </cell>
          <cell r="S157" t="str">
            <v>KP11/2</v>
          </cell>
          <cell r="T157" t="str">
            <v>PT.ENSEVAL PUTERA MEGATRADING</v>
          </cell>
          <cell r="U157">
            <v>45139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3</v>
          </cell>
          <cell r="AV157">
            <v>3</v>
          </cell>
          <cell r="AW157">
            <v>3</v>
          </cell>
          <cell r="AX157">
            <v>3</v>
          </cell>
          <cell r="AY157">
            <v>3</v>
          </cell>
          <cell r="AZ157">
            <v>4</v>
          </cell>
          <cell r="BA157">
            <v>4</v>
          </cell>
          <cell r="BB157">
            <v>5</v>
          </cell>
          <cell r="BC157">
            <v>5</v>
          </cell>
        </row>
        <row r="158">
          <cell r="B158" t="str">
            <v>KTCNS13</v>
          </cell>
          <cell r="C158" t="str">
            <v>Ketoconazole tablet 200 mg (3)</v>
          </cell>
          <cell r="D158">
            <v>100</v>
          </cell>
          <cell r="E158" t="str">
            <v>tablet</v>
          </cell>
          <cell r="F158">
            <v>100</v>
          </cell>
          <cell r="G158">
            <v>100</v>
          </cell>
          <cell r="H158">
            <v>100</v>
          </cell>
          <cell r="I158">
            <v>304.54951199999999</v>
          </cell>
          <cell r="J158">
            <v>335.00446320000003</v>
          </cell>
          <cell r="K158">
            <v>402.00535584000005</v>
          </cell>
          <cell r="L158">
            <v>400</v>
          </cell>
          <cell r="M158">
            <v>500</v>
          </cell>
          <cell r="N158">
            <v>46</v>
          </cell>
          <cell r="O158">
            <v>46</v>
          </cell>
          <cell r="P158">
            <v>46</v>
          </cell>
          <cell r="Q158" t="str">
            <v>HTKCZB11077</v>
          </cell>
          <cell r="R158">
            <v>44927</v>
          </cell>
          <cell r="S158" t="str">
            <v>KP03/05</v>
          </cell>
          <cell r="T158" t="str">
            <v xml:space="preserve">PT PLANET EXCELENCIA PHARMACY </v>
          </cell>
          <cell r="U158">
            <v>44927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46</v>
          </cell>
          <cell r="BC158">
            <v>46</v>
          </cell>
        </row>
        <row r="159">
          <cell r="B159" t="str">
            <v>KETIJ1</v>
          </cell>
          <cell r="C159" t="str">
            <v>Ketorolac 30 mg (1 mL) Injeksi</v>
          </cell>
          <cell r="D159">
            <v>6</v>
          </cell>
          <cell r="E159" t="str">
            <v>ampul</v>
          </cell>
          <cell r="F159">
            <v>6</v>
          </cell>
          <cell r="G159">
            <v>6</v>
          </cell>
          <cell r="H159">
            <v>6</v>
          </cell>
          <cell r="I159">
            <v>4545.5</v>
          </cell>
          <cell r="J159">
            <v>5000.05</v>
          </cell>
          <cell r="K159">
            <v>6000.06</v>
          </cell>
          <cell r="L159">
            <v>5100</v>
          </cell>
          <cell r="M159">
            <v>6100</v>
          </cell>
          <cell r="N159">
            <v>5</v>
          </cell>
          <cell r="O159">
            <v>5</v>
          </cell>
          <cell r="P159">
            <v>5</v>
          </cell>
          <cell r="Q159" t="str">
            <v>IKTRB10424-1</v>
          </cell>
          <cell r="R159">
            <v>45170</v>
          </cell>
          <cell r="S159" t="str">
            <v>KP11/9</v>
          </cell>
          <cell r="T159" t="str">
            <v>PT.ENSEVAL PUTERA MEGATRADING</v>
          </cell>
          <cell r="U159">
            <v>45170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5</v>
          </cell>
          <cell r="BC159">
            <v>5</v>
          </cell>
        </row>
        <row r="160">
          <cell r="B160" t="str">
            <v>KTLS2</v>
          </cell>
          <cell r="C160" t="str">
            <v>Kutilos Banded 10ml (2)</v>
          </cell>
          <cell r="D160">
            <v>1</v>
          </cell>
          <cell r="E160" t="str">
            <v>botol</v>
          </cell>
          <cell r="F160">
            <v>1</v>
          </cell>
          <cell r="G160">
            <v>1</v>
          </cell>
          <cell r="H160">
            <v>1</v>
          </cell>
          <cell r="I160">
            <v>18636.363636363636</v>
          </cell>
          <cell r="J160">
            <v>20500</v>
          </cell>
          <cell r="K160">
            <v>24600</v>
          </cell>
          <cell r="L160">
            <v>20500</v>
          </cell>
          <cell r="M160">
            <v>24600</v>
          </cell>
          <cell r="N160">
            <v>1</v>
          </cell>
          <cell r="O160">
            <v>1</v>
          </cell>
          <cell r="P160">
            <v>1</v>
          </cell>
          <cell r="Q160" t="str">
            <v>EEF148</v>
          </cell>
          <cell r="R160">
            <v>45078</v>
          </cell>
          <cell r="S160" t="str">
            <v>KP09/03</v>
          </cell>
          <cell r="T160" t="str">
            <v>PT. KUDAMAS JAYA MAKMUR SENTOSA</v>
          </cell>
          <cell r="U160">
            <v>45078</v>
          </cell>
          <cell r="V160">
            <v>0</v>
          </cell>
          <cell r="W160">
            <v>0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0</v>
          </cell>
          <cell r="BC160">
            <v>0</v>
          </cell>
        </row>
        <row r="161">
          <cell r="B161" t="str">
            <v>KTLS3</v>
          </cell>
          <cell r="C161" t="str">
            <v>Kutilos Banded 10ml (3)</v>
          </cell>
          <cell r="D161">
            <v>1</v>
          </cell>
          <cell r="E161" t="str">
            <v>botol</v>
          </cell>
          <cell r="F161">
            <v>1</v>
          </cell>
          <cell r="G161">
            <v>1</v>
          </cell>
          <cell r="H161">
            <v>1</v>
          </cell>
          <cell r="I161">
            <v>19540</v>
          </cell>
          <cell r="J161">
            <v>21494</v>
          </cell>
          <cell r="K161">
            <v>25792.799999999999</v>
          </cell>
          <cell r="L161">
            <v>21500</v>
          </cell>
          <cell r="M161">
            <v>25800</v>
          </cell>
          <cell r="N161">
            <v>0</v>
          </cell>
          <cell r="O161">
            <v>3</v>
          </cell>
          <cell r="P161">
            <v>3</v>
          </cell>
          <cell r="Q161" t="str">
            <v>EFB043</v>
          </cell>
          <cell r="R161">
            <v>45323</v>
          </cell>
          <cell r="S161" t="str">
            <v>KP04/4</v>
          </cell>
          <cell r="T161" t="str">
            <v>PT KUDAMAS JAYA MAKMUR SENTOSA</v>
          </cell>
          <cell r="U161">
            <v>45323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2</v>
          </cell>
          <cell r="BC161">
            <v>2</v>
          </cell>
        </row>
        <row r="162">
          <cell r="B162" t="str">
            <v>LCBN15</v>
          </cell>
          <cell r="C162" t="str">
            <v>Lacbon tablet (5)</v>
          </cell>
          <cell r="D162">
            <v>100</v>
          </cell>
          <cell r="E162" t="str">
            <v>tablet</v>
          </cell>
          <cell r="F162">
            <v>100</v>
          </cell>
          <cell r="G162">
            <v>100</v>
          </cell>
          <cell r="H162">
            <v>100</v>
          </cell>
          <cell r="I162">
            <v>1322.75</v>
          </cell>
          <cell r="J162">
            <v>1455.0250000000001</v>
          </cell>
          <cell r="K162">
            <v>1746.03</v>
          </cell>
          <cell r="L162">
            <v>1500</v>
          </cell>
          <cell r="M162">
            <v>1800</v>
          </cell>
          <cell r="N162">
            <v>230</v>
          </cell>
          <cell r="O162">
            <v>230</v>
          </cell>
          <cell r="P162">
            <v>230</v>
          </cell>
          <cell r="Q162" t="str">
            <v>E91195J</v>
          </cell>
          <cell r="R162">
            <v>44682</v>
          </cell>
          <cell r="S162" t="str">
            <v>KP01/004</v>
          </cell>
          <cell r="T162" t="str">
            <v xml:space="preserve">PT COMBI PUTRA </v>
          </cell>
          <cell r="U162">
            <v>44682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30</v>
          </cell>
          <cell r="AG162">
            <v>30</v>
          </cell>
          <cell r="AH162">
            <v>30</v>
          </cell>
          <cell r="AI162">
            <v>30</v>
          </cell>
          <cell r="AJ162">
            <v>30</v>
          </cell>
          <cell r="AK162">
            <v>30</v>
          </cell>
          <cell r="AL162">
            <v>10</v>
          </cell>
          <cell r="AM162">
            <v>10</v>
          </cell>
          <cell r="AN162">
            <v>10</v>
          </cell>
          <cell r="AO162">
            <v>10</v>
          </cell>
          <cell r="AP162">
            <v>10</v>
          </cell>
          <cell r="AQ162">
            <v>10</v>
          </cell>
          <cell r="AR162">
            <v>10</v>
          </cell>
          <cell r="AS162">
            <v>10</v>
          </cell>
          <cell r="AT162">
            <v>10</v>
          </cell>
          <cell r="AU162">
            <v>10</v>
          </cell>
          <cell r="AV162">
            <v>10</v>
          </cell>
          <cell r="AW162">
            <v>10</v>
          </cell>
          <cell r="AX162">
            <v>10</v>
          </cell>
          <cell r="AY162">
            <v>10</v>
          </cell>
          <cell r="AZ162">
            <v>60</v>
          </cell>
          <cell r="BA162">
            <v>60</v>
          </cell>
          <cell r="BB162">
            <v>170</v>
          </cell>
          <cell r="BC162">
            <v>170</v>
          </cell>
        </row>
        <row r="163">
          <cell r="B163" t="str">
            <v>LIDJ1</v>
          </cell>
          <cell r="C163" t="str">
            <v>Lidokain 2% Injeksi (2 mL)</v>
          </cell>
          <cell r="D163">
            <v>100</v>
          </cell>
          <cell r="E163" t="str">
            <v>ampul</v>
          </cell>
          <cell r="F163">
            <v>100</v>
          </cell>
          <cell r="G163">
            <v>100</v>
          </cell>
          <cell r="H163">
            <v>100</v>
          </cell>
          <cell r="I163">
            <v>1200</v>
          </cell>
          <cell r="J163">
            <v>1320</v>
          </cell>
          <cell r="K163">
            <v>1584</v>
          </cell>
          <cell r="L163">
            <v>1400</v>
          </cell>
          <cell r="M163">
            <v>1600</v>
          </cell>
          <cell r="N163">
            <v>100</v>
          </cell>
          <cell r="O163">
            <v>100</v>
          </cell>
          <cell r="P163">
            <v>100</v>
          </cell>
          <cell r="Q163" t="str">
            <v>510683</v>
          </cell>
          <cell r="R163">
            <v>45870</v>
          </cell>
          <cell r="S163" t="str">
            <v>KP11/10</v>
          </cell>
          <cell r="T163" t="str">
            <v>PT KUDAMAS JAYA MAKMUR SENTOSA</v>
          </cell>
          <cell r="U163">
            <v>45870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100</v>
          </cell>
          <cell r="BB163">
            <v>0</v>
          </cell>
          <cell r="BC163">
            <v>0</v>
          </cell>
        </row>
        <row r="164">
          <cell r="B164" t="str">
            <v>LPRMD3</v>
          </cell>
          <cell r="C164" t="str">
            <v>Lopamid 2mg Tablet (3)</v>
          </cell>
          <cell r="D164">
            <v>100</v>
          </cell>
          <cell r="E164" t="str">
            <v>tablet</v>
          </cell>
          <cell r="F164">
            <v>100</v>
          </cell>
          <cell r="G164">
            <v>100</v>
          </cell>
          <cell r="H164">
            <v>100</v>
          </cell>
          <cell r="I164">
            <v>199.2</v>
          </cell>
          <cell r="J164">
            <v>219.12</v>
          </cell>
          <cell r="K164">
            <v>262.94400000000002</v>
          </cell>
          <cell r="L164">
            <v>300</v>
          </cell>
          <cell r="M164">
            <v>300</v>
          </cell>
          <cell r="N164">
            <v>140</v>
          </cell>
          <cell r="O164">
            <v>140</v>
          </cell>
          <cell r="P164">
            <v>140</v>
          </cell>
          <cell r="Q164">
            <v>9145001</v>
          </cell>
          <cell r="R164">
            <v>44809</v>
          </cell>
          <cell r="S164" t="str">
            <v>KP01/002</v>
          </cell>
          <cell r="T164" t="str">
            <v>PT SINGGASANA WITRA</v>
          </cell>
          <cell r="U164">
            <v>44809</v>
          </cell>
          <cell r="V164">
            <v>0</v>
          </cell>
          <cell r="W164">
            <v>0</v>
          </cell>
          <cell r="X164">
            <v>0</v>
          </cell>
          <cell r="Y164">
            <v>15</v>
          </cell>
          <cell r="Z164">
            <v>15</v>
          </cell>
          <cell r="AA164">
            <v>15</v>
          </cell>
          <cell r="AB164">
            <v>15</v>
          </cell>
          <cell r="AC164">
            <v>15</v>
          </cell>
          <cell r="AD164">
            <v>15</v>
          </cell>
          <cell r="AE164">
            <v>15</v>
          </cell>
          <cell r="AF164">
            <v>15</v>
          </cell>
          <cell r="AG164">
            <v>15</v>
          </cell>
          <cell r="AH164">
            <v>15</v>
          </cell>
          <cell r="AI164">
            <v>15</v>
          </cell>
          <cell r="AJ164">
            <v>15</v>
          </cell>
          <cell r="AK164">
            <v>15</v>
          </cell>
          <cell r="AL164">
            <v>10</v>
          </cell>
          <cell r="AM164">
            <v>15</v>
          </cell>
          <cell r="AN164">
            <v>15</v>
          </cell>
          <cell r="AO164">
            <v>15</v>
          </cell>
          <cell r="AP164">
            <v>10</v>
          </cell>
          <cell r="AQ164">
            <v>10</v>
          </cell>
          <cell r="AR164">
            <v>10</v>
          </cell>
          <cell r="AS164">
            <v>10</v>
          </cell>
          <cell r="AT164">
            <v>15</v>
          </cell>
          <cell r="AU164">
            <v>15</v>
          </cell>
          <cell r="AV164">
            <v>15</v>
          </cell>
          <cell r="AW164">
            <v>15</v>
          </cell>
          <cell r="AX164">
            <v>15</v>
          </cell>
          <cell r="AY164">
            <v>15</v>
          </cell>
          <cell r="AZ164">
            <v>110</v>
          </cell>
          <cell r="BA164">
            <v>110</v>
          </cell>
          <cell r="BB164">
            <v>30</v>
          </cell>
          <cell r="BC164">
            <v>30</v>
          </cell>
        </row>
        <row r="165">
          <cell r="B165" t="str">
            <v>LRTDS13</v>
          </cell>
          <cell r="C165" t="str">
            <v>Loratadin tablet 10 mg  (1a)</v>
          </cell>
          <cell r="D165">
            <v>50</v>
          </cell>
          <cell r="E165" t="str">
            <v>tablet</v>
          </cell>
          <cell r="F165">
            <v>228</v>
          </cell>
          <cell r="G165">
            <v>250.8</v>
          </cell>
          <cell r="H165">
            <v>300.95999999999998</v>
          </cell>
          <cell r="I165">
            <v>302.8</v>
          </cell>
          <cell r="J165">
            <v>333.08000000000004</v>
          </cell>
          <cell r="K165">
            <v>399.69600000000003</v>
          </cell>
          <cell r="L165">
            <v>400</v>
          </cell>
          <cell r="M165">
            <v>400</v>
          </cell>
          <cell r="N165">
            <v>50</v>
          </cell>
          <cell r="O165">
            <v>50</v>
          </cell>
          <cell r="P165">
            <v>50</v>
          </cell>
          <cell r="Q165" t="str">
            <v>TLRTA00333</v>
          </cell>
          <cell r="R165">
            <v>45292</v>
          </cell>
          <cell r="S165" t="str">
            <v>NA</v>
          </cell>
          <cell r="T165" t="str">
            <v>NA</v>
          </cell>
          <cell r="U165">
            <v>45292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50</v>
          </cell>
          <cell r="BC165">
            <v>50</v>
          </cell>
        </row>
        <row r="166">
          <cell r="B166" t="str">
            <v>LRTDS12</v>
          </cell>
          <cell r="C166" t="str">
            <v>Loratadin tablet 10 mg (2)</v>
          </cell>
          <cell r="D166">
            <v>50</v>
          </cell>
          <cell r="E166" t="str">
            <v>tablet</v>
          </cell>
          <cell r="F166">
            <v>228</v>
          </cell>
          <cell r="G166">
            <v>250.8</v>
          </cell>
          <cell r="H166">
            <v>300.95999999999998</v>
          </cell>
          <cell r="I166">
            <v>302.8</v>
          </cell>
          <cell r="J166">
            <v>333.08000000000004</v>
          </cell>
          <cell r="K166">
            <v>399.69600000000003</v>
          </cell>
          <cell r="L166">
            <v>400</v>
          </cell>
          <cell r="M166">
            <v>400</v>
          </cell>
          <cell r="N166">
            <v>309</v>
          </cell>
          <cell r="O166">
            <v>309</v>
          </cell>
          <cell r="P166">
            <v>309</v>
          </cell>
          <cell r="Q166" t="str">
            <v>TLRTA90314</v>
          </cell>
          <cell r="R166">
            <v>45200</v>
          </cell>
          <cell r="S166" t="str">
            <v>NA</v>
          </cell>
          <cell r="T166" t="str">
            <v>PT. ENSEVAL PUTERA MEGATRADING</v>
          </cell>
          <cell r="U166">
            <v>45200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10</v>
          </cell>
          <cell r="AA166">
            <v>10</v>
          </cell>
          <cell r="AB166">
            <v>10</v>
          </cell>
          <cell r="AC166">
            <v>10</v>
          </cell>
          <cell r="AD166">
            <v>10</v>
          </cell>
          <cell r="AE166">
            <v>10</v>
          </cell>
          <cell r="AF166">
            <v>10</v>
          </cell>
          <cell r="AG166">
            <v>10</v>
          </cell>
          <cell r="AH166">
            <v>10</v>
          </cell>
          <cell r="AI166">
            <v>10</v>
          </cell>
          <cell r="AJ166">
            <v>10</v>
          </cell>
          <cell r="AK166">
            <v>10</v>
          </cell>
          <cell r="AL166">
            <v>20</v>
          </cell>
          <cell r="AM166">
            <v>20</v>
          </cell>
          <cell r="AN166">
            <v>20</v>
          </cell>
          <cell r="AO166">
            <v>20</v>
          </cell>
          <cell r="AP166">
            <v>20</v>
          </cell>
          <cell r="AQ166">
            <v>20</v>
          </cell>
          <cell r="AR166">
            <v>20</v>
          </cell>
          <cell r="AS166">
            <v>20</v>
          </cell>
          <cell r="AT166">
            <v>20</v>
          </cell>
          <cell r="AU166">
            <v>20</v>
          </cell>
          <cell r="AV166">
            <v>5</v>
          </cell>
          <cell r="AW166">
            <v>5</v>
          </cell>
          <cell r="AX166">
            <v>5</v>
          </cell>
          <cell r="AY166">
            <v>5</v>
          </cell>
          <cell r="AZ166">
            <v>45</v>
          </cell>
          <cell r="BA166">
            <v>45</v>
          </cell>
          <cell r="BB166">
            <v>264</v>
          </cell>
          <cell r="BC166">
            <v>269</v>
          </cell>
        </row>
        <row r="167">
          <cell r="B167" t="str">
            <v>MLXM6</v>
          </cell>
          <cell r="C167" t="str">
            <v>Meloxicam 7,5 mg Tablet (6)</v>
          </cell>
          <cell r="D167">
            <v>50</v>
          </cell>
          <cell r="E167" t="str">
            <v>Tablet</v>
          </cell>
          <cell r="F167">
            <v>50</v>
          </cell>
          <cell r="G167">
            <v>50</v>
          </cell>
          <cell r="H167">
            <v>50</v>
          </cell>
          <cell r="I167">
            <v>308.18</v>
          </cell>
          <cell r="J167">
            <v>338.99800000000005</v>
          </cell>
          <cell r="K167">
            <v>406.79760000000005</v>
          </cell>
          <cell r="L167">
            <v>400</v>
          </cell>
          <cell r="M167">
            <v>500</v>
          </cell>
          <cell r="N167">
            <v>139</v>
          </cell>
          <cell r="O167">
            <v>139</v>
          </cell>
          <cell r="P167">
            <v>139</v>
          </cell>
          <cell r="Q167" t="str">
            <v>TMLXA10482</v>
          </cell>
          <cell r="R167">
            <v>45108</v>
          </cell>
          <cell r="S167" t="str">
            <v>KP10/2</v>
          </cell>
          <cell r="T167" t="str">
            <v>PT.ENSEVAL PUTERA MEGATRADING</v>
          </cell>
          <cell r="U167">
            <v>45108</v>
          </cell>
          <cell r="V167">
            <v>0</v>
          </cell>
          <cell r="W167">
            <v>0</v>
          </cell>
          <cell r="X167">
            <v>10</v>
          </cell>
          <cell r="Y167">
            <v>10</v>
          </cell>
          <cell r="Z167">
            <v>10</v>
          </cell>
          <cell r="AA167">
            <v>10</v>
          </cell>
          <cell r="AB167">
            <v>10</v>
          </cell>
          <cell r="AC167">
            <v>10</v>
          </cell>
          <cell r="AD167">
            <v>10</v>
          </cell>
          <cell r="AE167">
            <v>10</v>
          </cell>
          <cell r="AF167">
            <v>10</v>
          </cell>
          <cell r="AG167">
            <v>10</v>
          </cell>
          <cell r="AH167">
            <v>10</v>
          </cell>
          <cell r="AI167">
            <v>10</v>
          </cell>
          <cell r="AJ167">
            <v>10</v>
          </cell>
          <cell r="AK167">
            <v>10</v>
          </cell>
          <cell r="AL167">
            <v>15</v>
          </cell>
          <cell r="AM167">
            <v>15</v>
          </cell>
          <cell r="AN167">
            <v>15</v>
          </cell>
          <cell r="AO167">
            <v>15</v>
          </cell>
          <cell r="AP167">
            <v>15</v>
          </cell>
          <cell r="AQ167">
            <v>15</v>
          </cell>
          <cell r="AR167">
            <v>15</v>
          </cell>
          <cell r="AS167">
            <v>15</v>
          </cell>
          <cell r="AT167">
            <v>15</v>
          </cell>
          <cell r="AU167">
            <v>20</v>
          </cell>
          <cell r="AV167">
            <v>20</v>
          </cell>
          <cell r="AW167">
            <v>20</v>
          </cell>
          <cell r="AX167">
            <v>20</v>
          </cell>
          <cell r="AY167">
            <v>20</v>
          </cell>
          <cell r="AZ167">
            <v>65</v>
          </cell>
          <cell r="BA167">
            <v>65</v>
          </cell>
          <cell r="BB167">
            <v>74</v>
          </cell>
          <cell r="BC167">
            <v>74</v>
          </cell>
        </row>
        <row r="168">
          <cell r="B168" t="str">
            <v>MTFR10</v>
          </cell>
          <cell r="C168" t="str">
            <v xml:space="preserve">Metformin tablet 500 mg (10) </v>
          </cell>
          <cell r="D168">
            <v>200</v>
          </cell>
          <cell r="E168" t="str">
            <v>tablet</v>
          </cell>
          <cell r="F168">
            <v>200</v>
          </cell>
          <cell r="G168">
            <v>200</v>
          </cell>
          <cell r="H168">
            <v>200</v>
          </cell>
          <cell r="I168">
            <v>159.0925</v>
          </cell>
          <cell r="J168">
            <v>175.00175000000002</v>
          </cell>
          <cell r="K168">
            <v>210.00210000000001</v>
          </cell>
          <cell r="L168">
            <v>200</v>
          </cell>
          <cell r="M168">
            <v>300</v>
          </cell>
          <cell r="N168">
            <v>852</v>
          </cell>
          <cell r="O168">
            <v>852</v>
          </cell>
          <cell r="P168">
            <v>852</v>
          </cell>
          <cell r="Q168" t="str">
            <v>HTMFNB15080</v>
          </cell>
          <cell r="R168">
            <v>45170</v>
          </cell>
          <cell r="S168" t="str">
            <v>KP10/3</v>
          </cell>
          <cell r="T168" t="str">
            <v>PT.ENSEVAL PUTERA MEGATRADING</v>
          </cell>
          <cell r="U168">
            <v>45170</v>
          </cell>
          <cell r="V168">
            <v>0</v>
          </cell>
          <cell r="W168">
            <v>0</v>
          </cell>
          <cell r="X168">
            <v>60</v>
          </cell>
          <cell r="Y168">
            <v>60</v>
          </cell>
          <cell r="Z168">
            <v>60</v>
          </cell>
          <cell r="AA168">
            <v>90</v>
          </cell>
          <cell r="AB168">
            <v>90</v>
          </cell>
          <cell r="AC168">
            <v>90</v>
          </cell>
          <cell r="AD168">
            <v>90</v>
          </cell>
          <cell r="AE168">
            <v>60</v>
          </cell>
          <cell r="AF168">
            <v>60</v>
          </cell>
          <cell r="AG168">
            <v>60</v>
          </cell>
          <cell r="AH168">
            <v>330</v>
          </cell>
          <cell r="AI168">
            <v>330</v>
          </cell>
          <cell r="AJ168">
            <v>330</v>
          </cell>
          <cell r="AK168">
            <v>330</v>
          </cell>
          <cell r="AL168">
            <v>60</v>
          </cell>
          <cell r="AM168">
            <v>60</v>
          </cell>
          <cell r="AN168">
            <v>30</v>
          </cell>
          <cell r="AO168">
            <v>30</v>
          </cell>
          <cell r="AP168">
            <v>30</v>
          </cell>
          <cell r="AQ168">
            <v>30</v>
          </cell>
          <cell r="AR168">
            <v>30</v>
          </cell>
          <cell r="AS168">
            <v>90</v>
          </cell>
          <cell r="AT168">
            <v>90</v>
          </cell>
          <cell r="AU168">
            <v>12</v>
          </cell>
          <cell r="AV168">
            <v>12</v>
          </cell>
          <cell r="AW168">
            <v>12</v>
          </cell>
          <cell r="AX168">
            <v>12</v>
          </cell>
          <cell r="AY168">
            <v>12</v>
          </cell>
          <cell r="AZ168">
            <v>852</v>
          </cell>
          <cell r="BA168">
            <v>852</v>
          </cell>
          <cell r="BB168">
            <v>0</v>
          </cell>
          <cell r="BC168">
            <v>0</v>
          </cell>
        </row>
        <row r="169">
          <cell r="B169" t="str">
            <v>MTFR11</v>
          </cell>
          <cell r="C169" t="str">
            <v xml:space="preserve">Metformin tablet 500 mg (11) </v>
          </cell>
          <cell r="D169">
            <v>200</v>
          </cell>
          <cell r="E169" t="str">
            <v>tablet</v>
          </cell>
          <cell r="F169">
            <v>200</v>
          </cell>
          <cell r="G169">
            <v>200</v>
          </cell>
          <cell r="H169">
            <v>200</v>
          </cell>
          <cell r="I169">
            <v>172.72499999999999</v>
          </cell>
          <cell r="J169">
            <v>189.9975</v>
          </cell>
          <cell r="K169">
            <v>227.99699999999999</v>
          </cell>
          <cell r="L169">
            <v>200</v>
          </cell>
          <cell r="M169">
            <v>300</v>
          </cell>
          <cell r="N169">
            <v>0</v>
          </cell>
          <cell r="O169">
            <v>600</v>
          </cell>
          <cell r="P169">
            <v>600</v>
          </cell>
          <cell r="Q169" t="str">
            <v>HTMFNB21641</v>
          </cell>
          <cell r="R169">
            <v>45323</v>
          </cell>
          <cell r="S169" t="str">
            <v>KP04/2</v>
          </cell>
          <cell r="T169" t="str">
            <v>PT SINGGASANA WITRA SURYAMAS</v>
          </cell>
          <cell r="U169">
            <v>45323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10</v>
          </cell>
          <cell r="AV169">
            <v>10</v>
          </cell>
          <cell r="AW169">
            <v>10</v>
          </cell>
          <cell r="AX169">
            <v>10</v>
          </cell>
          <cell r="AY169">
            <v>10</v>
          </cell>
          <cell r="AZ169">
            <v>10</v>
          </cell>
          <cell r="BA169">
            <v>10</v>
          </cell>
          <cell r="BB169">
            <v>590</v>
          </cell>
          <cell r="BC169">
            <v>590</v>
          </cell>
        </row>
        <row r="170">
          <cell r="B170" t="str">
            <v>MTFRS22</v>
          </cell>
          <cell r="C170" t="str">
            <v>Metformin tablet 850 mg (2)</v>
          </cell>
          <cell r="D170">
            <v>100</v>
          </cell>
          <cell r="E170" t="str">
            <v>tablet</v>
          </cell>
          <cell r="F170">
            <v>100</v>
          </cell>
          <cell r="G170">
            <v>100</v>
          </cell>
          <cell r="H170">
            <v>100</v>
          </cell>
          <cell r="I170">
            <v>272.72727272727269</v>
          </cell>
          <cell r="J170">
            <v>300</v>
          </cell>
          <cell r="K170">
            <v>360</v>
          </cell>
          <cell r="L170">
            <v>300</v>
          </cell>
          <cell r="M170">
            <v>400</v>
          </cell>
          <cell r="N170">
            <v>40</v>
          </cell>
          <cell r="O170">
            <v>40</v>
          </cell>
          <cell r="P170">
            <v>40</v>
          </cell>
          <cell r="Q170">
            <v>60830</v>
          </cell>
          <cell r="R170">
            <v>44682</v>
          </cell>
          <cell r="S170" t="str">
            <v>KP11/03</v>
          </cell>
          <cell r="T170" t="str">
            <v>APOTEK TUNAS JAYA</v>
          </cell>
          <cell r="U170">
            <v>44682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40</v>
          </cell>
          <cell r="AV170">
            <v>40</v>
          </cell>
          <cell r="AW170">
            <v>40</v>
          </cell>
          <cell r="AX170">
            <v>40</v>
          </cell>
          <cell r="AY170">
            <v>40</v>
          </cell>
          <cell r="AZ170">
            <v>40</v>
          </cell>
          <cell r="BA170">
            <v>40</v>
          </cell>
          <cell r="BB170">
            <v>0</v>
          </cell>
          <cell r="BC170">
            <v>0</v>
          </cell>
        </row>
        <row r="171">
          <cell r="B171" t="str">
            <v>MTHLS15</v>
          </cell>
          <cell r="C171" t="str">
            <v>Methylprednisolone tablet 4 mg (15)</v>
          </cell>
          <cell r="D171">
            <v>100</v>
          </cell>
          <cell r="E171" t="str">
            <v>tablet</v>
          </cell>
          <cell r="F171">
            <v>100</v>
          </cell>
          <cell r="G171">
            <v>100</v>
          </cell>
          <cell r="H171">
            <v>100</v>
          </cell>
          <cell r="I171">
            <v>303.03030303030306</v>
          </cell>
          <cell r="J171">
            <v>333.33333333333337</v>
          </cell>
          <cell r="K171">
            <v>400</v>
          </cell>
          <cell r="L171">
            <v>400</v>
          </cell>
          <cell r="M171">
            <v>400</v>
          </cell>
          <cell r="N171">
            <v>84</v>
          </cell>
          <cell r="O171">
            <v>84</v>
          </cell>
          <cell r="P171">
            <v>84</v>
          </cell>
          <cell r="Q171" t="str">
            <v>2112055</v>
          </cell>
          <cell r="R171">
            <v>45261</v>
          </cell>
          <cell r="S171" t="str">
            <v>KP03/16</v>
          </cell>
          <cell r="T171" t="str">
            <v>APOTEK BUMI MEDIKA GANESA</v>
          </cell>
          <cell r="U171">
            <v>30</v>
          </cell>
          <cell r="V171">
            <v>0</v>
          </cell>
          <cell r="W171">
            <v>0</v>
          </cell>
          <cell r="X171">
            <v>30</v>
          </cell>
          <cell r="Y171">
            <v>10</v>
          </cell>
          <cell r="Z171">
            <v>14</v>
          </cell>
          <cell r="AA171">
            <v>14</v>
          </cell>
          <cell r="AB171">
            <v>14</v>
          </cell>
          <cell r="AC171">
            <v>14</v>
          </cell>
          <cell r="AD171">
            <v>14</v>
          </cell>
          <cell r="AE171">
            <v>14</v>
          </cell>
          <cell r="AF171">
            <v>14</v>
          </cell>
          <cell r="AG171">
            <v>14</v>
          </cell>
          <cell r="AH171">
            <v>14</v>
          </cell>
          <cell r="AI171">
            <v>14</v>
          </cell>
          <cell r="AJ171">
            <v>14</v>
          </cell>
          <cell r="AK171">
            <v>14</v>
          </cell>
          <cell r="AL171">
            <v>14</v>
          </cell>
          <cell r="AM171">
            <v>14</v>
          </cell>
          <cell r="AN171">
            <v>14</v>
          </cell>
          <cell r="AO171">
            <v>14</v>
          </cell>
          <cell r="AP171">
            <v>14</v>
          </cell>
          <cell r="AQ171">
            <v>14</v>
          </cell>
          <cell r="AR171">
            <v>14</v>
          </cell>
          <cell r="AS171">
            <v>14</v>
          </cell>
          <cell r="AT171">
            <v>14</v>
          </cell>
          <cell r="AU171">
            <v>14</v>
          </cell>
          <cell r="AV171">
            <v>14</v>
          </cell>
          <cell r="AW171">
            <v>14</v>
          </cell>
          <cell r="AX171">
            <v>14</v>
          </cell>
          <cell r="AY171">
            <v>14</v>
          </cell>
          <cell r="AZ171">
            <v>84</v>
          </cell>
          <cell r="BA171">
            <v>84</v>
          </cell>
          <cell r="BB171">
            <v>0</v>
          </cell>
          <cell r="BC171">
            <v>0</v>
          </cell>
        </row>
        <row r="172">
          <cell r="B172" t="str">
            <v>MTHLS16</v>
          </cell>
          <cell r="C172" t="str">
            <v>Methylprednisolone tablet 4 mg (16)</v>
          </cell>
          <cell r="D172">
            <v>100</v>
          </cell>
          <cell r="E172" t="str">
            <v>tablet</v>
          </cell>
          <cell r="F172">
            <v>100</v>
          </cell>
          <cell r="G172">
            <v>100</v>
          </cell>
          <cell r="H172">
            <v>100</v>
          </cell>
          <cell r="I172">
            <v>259.08345000000003</v>
          </cell>
          <cell r="J172">
            <v>284.99179500000008</v>
          </cell>
          <cell r="K172">
            <v>341.99015400000008</v>
          </cell>
          <cell r="L172">
            <v>300</v>
          </cell>
          <cell r="M172">
            <v>400</v>
          </cell>
          <cell r="N172">
            <v>0</v>
          </cell>
          <cell r="O172">
            <v>600</v>
          </cell>
          <cell r="P172">
            <v>600</v>
          </cell>
          <cell r="Q172" t="str">
            <v>HTMPSD21311</v>
          </cell>
          <cell r="R172">
            <v>45292</v>
          </cell>
          <cell r="S172" t="str">
            <v>KP04/3</v>
          </cell>
          <cell r="T172" t="str">
            <v>PT Enseval Putera Megatrading</v>
          </cell>
          <cell r="U172">
            <v>45292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10</v>
          </cell>
          <cell r="AA172">
            <v>40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20</v>
          </cell>
          <cell r="AG172">
            <v>10</v>
          </cell>
          <cell r="AH172">
            <v>10</v>
          </cell>
          <cell r="AI172">
            <v>10</v>
          </cell>
          <cell r="AJ172">
            <v>10</v>
          </cell>
          <cell r="AK172">
            <v>10</v>
          </cell>
          <cell r="AL172">
            <v>20</v>
          </cell>
          <cell r="AM172">
            <v>10</v>
          </cell>
          <cell r="AN172">
            <v>10</v>
          </cell>
          <cell r="AO172">
            <v>20</v>
          </cell>
          <cell r="AP172">
            <v>10</v>
          </cell>
          <cell r="AQ172">
            <v>10</v>
          </cell>
          <cell r="AR172">
            <v>10</v>
          </cell>
          <cell r="AS172">
            <v>10</v>
          </cell>
          <cell r="AT172">
            <v>10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160</v>
          </cell>
          <cell r="BA172">
            <v>160</v>
          </cell>
          <cell r="BB172">
            <v>440</v>
          </cell>
          <cell r="BC172">
            <v>440</v>
          </cell>
        </row>
        <row r="173">
          <cell r="B173" t="str">
            <v>MTCLS1</v>
          </cell>
          <cell r="C173" t="str">
            <v xml:space="preserve">Metoclopramide tablet 10 mg </v>
          </cell>
          <cell r="D173">
            <v>100</v>
          </cell>
          <cell r="E173" t="str">
            <v>tablet</v>
          </cell>
          <cell r="F173">
            <v>100</v>
          </cell>
          <cell r="G173">
            <v>110.00000000000001</v>
          </cell>
          <cell r="H173">
            <v>132</v>
          </cell>
          <cell r="I173">
            <v>130</v>
          </cell>
          <cell r="J173">
            <v>143</v>
          </cell>
          <cell r="K173">
            <v>171.6</v>
          </cell>
          <cell r="L173">
            <v>200</v>
          </cell>
          <cell r="M173">
            <v>200</v>
          </cell>
          <cell r="N173">
            <v>80</v>
          </cell>
          <cell r="O173">
            <v>80</v>
          </cell>
          <cell r="P173">
            <v>80</v>
          </cell>
          <cell r="Q173" t="str">
            <v>C80622B</v>
          </cell>
          <cell r="R173">
            <v>44987</v>
          </cell>
          <cell r="S173">
            <v>2801956245</v>
          </cell>
          <cell r="T173" t="str">
            <v>PT. KIMIA FARMA</v>
          </cell>
          <cell r="U173">
            <v>2801954816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80</v>
          </cell>
          <cell r="BC173">
            <v>80</v>
          </cell>
        </row>
        <row r="174">
          <cell r="B174" t="str">
            <v>METRL1</v>
          </cell>
          <cell r="C174" t="str">
            <v>Metronidazole Tablet 500 mg</v>
          </cell>
          <cell r="D174">
            <v>100</v>
          </cell>
          <cell r="E174" t="str">
            <v>tablet</v>
          </cell>
          <cell r="F174">
            <v>100</v>
          </cell>
          <cell r="G174">
            <v>100</v>
          </cell>
          <cell r="H174">
            <v>100</v>
          </cell>
          <cell r="I174">
            <v>219.99999999999997</v>
          </cell>
          <cell r="J174">
            <v>242</v>
          </cell>
          <cell r="K174">
            <v>290.39999999999998</v>
          </cell>
          <cell r="L174">
            <v>300</v>
          </cell>
          <cell r="M174">
            <v>300</v>
          </cell>
          <cell r="N174">
            <v>278</v>
          </cell>
          <cell r="O174">
            <v>278</v>
          </cell>
          <cell r="P174">
            <v>278</v>
          </cell>
          <cell r="Q174" t="str">
            <v>046413</v>
          </cell>
          <cell r="R174">
            <v>45962</v>
          </cell>
          <cell r="S174" t="str">
            <v>KP01/03</v>
          </cell>
          <cell r="T174" t="str">
            <v>PT KUDAMAS JAYA MAKMUR SENTOSA</v>
          </cell>
          <cell r="U174">
            <v>45962</v>
          </cell>
          <cell r="V174">
            <v>0</v>
          </cell>
          <cell r="W174">
            <v>0</v>
          </cell>
          <cell r="X174">
            <v>0</v>
          </cell>
          <cell r="Y174">
            <v>10</v>
          </cell>
          <cell r="Z174">
            <v>10</v>
          </cell>
          <cell r="AA174">
            <v>10</v>
          </cell>
          <cell r="AB174">
            <v>10</v>
          </cell>
          <cell r="AC174">
            <v>10</v>
          </cell>
          <cell r="AD174">
            <v>10</v>
          </cell>
          <cell r="AE174">
            <v>10</v>
          </cell>
          <cell r="AF174">
            <v>15</v>
          </cell>
          <cell r="AG174">
            <v>15</v>
          </cell>
          <cell r="AH174">
            <v>15</v>
          </cell>
          <cell r="AI174">
            <v>15</v>
          </cell>
          <cell r="AJ174">
            <v>15</v>
          </cell>
          <cell r="AK174">
            <v>15</v>
          </cell>
          <cell r="AL174">
            <v>15</v>
          </cell>
          <cell r="AM174">
            <v>15</v>
          </cell>
          <cell r="AN174">
            <v>15</v>
          </cell>
          <cell r="AO174">
            <v>15</v>
          </cell>
          <cell r="AP174">
            <v>15</v>
          </cell>
          <cell r="AQ174">
            <v>15</v>
          </cell>
          <cell r="AR174">
            <v>15</v>
          </cell>
          <cell r="AS174">
            <v>15</v>
          </cell>
          <cell r="AT174">
            <v>15</v>
          </cell>
          <cell r="AU174">
            <v>15</v>
          </cell>
          <cell r="AV174">
            <v>15</v>
          </cell>
          <cell r="AW174">
            <v>15</v>
          </cell>
          <cell r="AX174">
            <v>15</v>
          </cell>
          <cell r="AY174">
            <v>15</v>
          </cell>
          <cell r="AZ174">
            <v>65</v>
          </cell>
          <cell r="BA174">
            <v>65</v>
          </cell>
          <cell r="BB174">
            <v>213</v>
          </cell>
          <cell r="BC174">
            <v>213</v>
          </cell>
        </row>
        <row r="175">
          <cell r="B175" t="str">
            <v>MCNZX1</v>
          </cell>
          <cell r="C175" t="str">
            <v>Miconazole cream 2% 10 gr</v>
          </cell>
          <cell r="D175">
            <v>1</v>
          </cell>
          <cell r="E175" t="str">
            <v>tube</v>
          </cell>
          <cell r="F175">
            <v>3250</v>
          </cell>
          <cell r="G175">
            <v>3575.0000000000005</v>
          </cell>
          <cell r="H175">
            <v>4290</v>
          </cell>
          <cell r="I175">
            <v>3250</v>
          </cell>
          <cell r="J175">
            <v>3575.0000000000005</v>
          </cell>
          <cell r="K175">
            <v>4290</v>
          </cell>
          <cell r="L175">
            <v>3600</v>
          </cell>
          <cell r="M175">
            <v>4300</v>
          </cell>
          <cell r="N175">
            <v>3</v>
          </cell>
          <cell r="O175">
            <v>3</v>
          </cell>
          <cell r="P175">
            <v>3</v>
          </cell>
          <cell r="Q175" t="str">
            <v>F81559W</v>
          </cell>
          <cell r="R175">
            <v>44713</v>
          </cell>
          <cell r="S175">
            <v>2801956245</v>
          </cell>
          <cell r="T175" t="str">
            <v>PT. KIMIA FARMA</v>
          </cell>
          <cell r="U175">
            <v>2801954816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3</v>
          </cell>
          <cell r="BC175">
            <v>3</v>
          </cell>
        </row>
        <row r="176">
          <cell r="B176" t="str">
            <v>MCNZX2</v>
          </cell>
          <cell r="C176" t="str">
            <v>Miconazole cream 2% 10 gr (2)</v>
          </cell>
          <cell r="D176">
            <v>1</v>
          </cell>
          <cell r="E176" t="str">
            <v>tube</v>
          </cell>
          <cell r="F176">
            <v>3250</v>
          </cell>
          <cell r="G176">
            <v>3575.0000000000005</v>
          </cell>
          <cell r="H176">
            <v>4290</v>
          </cell>
          <cell r="I176">
            <v>3250</v>
          </cell>
          <cell r="J176">
            <v>3575.0000000000005</v>
          </cell>
          <cell r="K176">
            <v>4290</v>
          </cell>
          <cell r="L176">
            <v>3600</v>
          </cell>
          <cell r="M176">
            <v>4300</v>
          </cell>
          <cell r="N176">
            <v>2</v>
          </cell>
          <cell r="O176">
            <v>2</v>
          </cell>
          <cell r="P176">
            <v>2</v>
          </cell>
          <cell r="Q176" t="str">
            <v>F91019W</v>
          </cell>
          <cell r="R176">
            <v>45078</v>
          </cell>
          <cell r="S176" t="str">
            <v>NA</v>
          </cell>
          <cell r="T176" t="str">
            <v>NA</v>
          </cell>
          <cell r="U176">
            <v>45078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2</v>
          </cell>
          <cell r="BC176">
            <v>2</v>
          </cell>
        </row>
        <row r="177">
          <cell r="B177" t="str">
            <v>MCNZX3</v>
          </cell>
          <cell r="C177" t="str">
            <v>Miconazole cream 2% 10 gr (3)</v>
          </cell>
          <cell r="D177">
            <v>10</v>
          </cell>
          <cell r="E177" t="str">
            <v>tube</v>
          </cell>
          <cell r="F177">
            <v>10</v>
          </cell>
          <cell r="G177">
            <v>10</v>
          </cell>
          <cell r="H177">
            <v>10</v>
          </cell>
          <cell r="I177">
            <v>2772.681818181818</v>
          </cell>
          <cell r="J177">
            <v>3049.95</v>
          </cell>
          <cell r="K177">
            <v>3659.9399999999996</v>
          </cell>
          <cell r="L177">
            <v>3100</v>
          </cell>
          <cell r="M177">
            <v>3700</v>
          </cell>
          <cell r="N177">
            <v>20</v>
          </cell>
          <cell r="O177">
            <v>20</v>
          </cell>
          <cell r="P177">
            <v>20</v>
          </cell>
          <cell r="Q177" t="str">
            <v>1I03</v>
          </cell>
          <cell r="R177">
            <v>45170</v>
          </cell>
          <cell r="S177" t="str">
            <v>KP11/4</v>
          </cell>
          <cell r="T177" t="str">
            <v>PT KUDAMAS JAYA MAKMUR SENTOSA</v>
          </cell>
          <cell r="U177">
            <v>45170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20</v>
          </cell>
          <cell r="BC177">
            <v>20</v>
          </cell>
        </row>
        <row r="178">
          <cell r="B178" t="str">
            <v>MNOS21</v>
          </cell>
          <cell r="C178" t="str">
            <v>Minosep Gargle 150 mL</v>
          </cell>
          <cell r="D178">
            <v>1</v>
          </cell>
          <cell r="E178" t="str">
            <v>botol</v>
          </cell>
          <cell r="F178">
            <v>1</v>
          </cell>
          <cell r="G178">
            <v>1</v>
          </cell>
          <cell r="H178">
            <v>1</v>
          </cell>
          <cell r="I178">
            <v>29818.181818181816</v>
          </cell>
          <cell r="J178">
            <v>32800</v>
          </cell>
          <cell r="K178">
            <v>39360</v>
          </cell>
          <cell r="L178">
            <v>32800</v>
          </cell>
          <cell r="M178">
            <v>39400</v>
          </cell>
          <cell r="N178">
            <v>9</v>
          </cell>
          <cell r="O178">
            <v>9</v>
          </cell>
          <cell r="P178">
            <v>9</v>
          </cell>
          <cell r="Q178" t="str">
            <v>10308</v>
          </cell>
          <cell r="R178">
            <v>45352</v>
          </cell>
          <cell r="S178" t="str">
            <v>KP03/3</v>
          </cell>
          <cell r="T178" t="str">
            <v>PT PLANET EXCELENCIA PHARMACY</v>
          </cell>
          <cell r="U178">
            <v>45352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1</v>
          </cell>
          <cell r="AK178">
            <v>1</v>
          </cell>
          <cell r="AL178">
            <v>1</v>
          </cell>
          <cell r="AM178">
            <v>1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3</v>
          </cell>
          <cell r="AT178">
            <v>1</v>
          </cell>
          <cell r="AU178">
            <v>1</v>
          </cell>
          <cell r="AV178">
            <v>1</v>
          </cell>
          <cell r="AW178">
            <v>1</v>
          </cell>
          <cell r="AX178">
            <v>1</v>
          </cell>
          <cell r="AY178">
            <v>1</v>
          </cell>
          <cell r="AZ178">
            <v>8</v>
          </cell>
          <cell r="BA178">
            <v>8</v>
          </cell>
          <cell r="BB178">
            <v>1</v>
          </cell>
          <cell r="BC178">
            <v>1</v>
          </cell>
        </row>
        <row r="179">
          <cell r="B179" t="str">
            <v>MNOS1</v>
          </cell>
          <cell r="C179" t="str">
            <v>Minosep Obat Kumur</v>
          </cell>
          <cell r="D179">
            <v>1</v>
          </cell>
          <cell r="E179" t="str">
            <v>botol</v>
          </cell>
          <cell r="F179">
            <v>1</v>
          </cell>
          <cell r="G179">
            <v>1</v>
          </cell>
          <cell r="H179">
            <v>1</v>
          </cell>
          <cell r="I179">
            <v>19545</v>
          </cell>
          <cell r="J179">
            <v>21499.5</v>
          </cell>
          <cell r="K179">
            <v>25799.399999999998</v>
          </cell>
          <cell r="L179">
            <v>21500</v>
          </cell>
          <cell r="M179">
            <v>25800</v>
          </cell>
          <cell r="N179">
            <v>5</v>
          </cell>
          <cell r="O179">
            <v>5</v>
          </cell>
          <cell r="P179">
            <v>5</v>
          </cell>
          <cell r="Q179" t="str">
            <v>10719</v>
          </cell>
          <cell r="R179">
            <v>45474</v>
          </cell>
          <cell r="S179" t="str">
            <v>KP01/03</v>
          </cell>
          <cell r="T179" t="str">
            <v>PT KUDAMAS JAYA MAKMUR SENTOSA</v>
          </cell>
          <cell r="U179">
            <v>45474</v>
          </cell>
          <cell r="V179">
            <v>0</v>
          </cell>
          <cell r="W179">
            <v>0</v>
          </cell>
          <cell r="X179">
            <v>0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3</v>
          </cell>
          <cell r="AF179">
            <v>3</v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>
            <v>3</v>
          </cell>
          <cell r="AL179">
            <v>3</v>
          </cell>
          <cell r="AM179">
            <v>3</v>
          </cell>
          <cell r="AN179">
            <v>3</v>
          </cell>
          <cell r="AO179">
            <v>3</v>
          </cell>
          <cell r="AP179">
            <v>3</v>
          </cell>
          <cell r="AQ179">
            <v>3</v>
          </cell>
          <cell r="AR179">
            <v>3</v>
          </cell>
          <cell r="AS179">
            <v>3</v>
          </cell>
          <cell r="AT179">
            <v>3</v>
          </cell>
          <cell r="AU179">
            <v>3</v>
          </cell>
          <cell r="AV179">
            <v>3</v>
          </cell>
          <cell r="AW179">
            <v>3</v>
          </cell>
          <cell r="AX179">
            <v>3</v>
          </cell>
          <cell r="AY179">
            <v>3</v>
          </cell>
          <cell r="AZ179">
            <v>5</v>
          </cell>
          <cell r="BA179">
            <v>5</v>
          </cell>
          <cell r="BB179">
            <v>0</v>
          </cell>
          <cell r="BC179">
            <v>0</v>
          </cell>
        </row>
        <row r="180">
          <cell r="B180" t="str">
            <v>MNOS2</v>
          </cell>
          <cell r="C180" t="str">
            <v>Minosep Obat Kumur (2)</v>
          </cell>
          <cell r="D180">
            <v>1</v>
          </cell>
          <cell r="E180" t="str">
            <v>botol</v>
          </cell>
          <cell r="F180">
            <v>1</v>
          </cell>
          <cell r="G180">
            <v>1</v>
          </cell>
          <cell r="H180">
            <v>1</v>
          </cell>
          <cell r="I180">
            <v>25000</v>
          </cell>
          <cell r="J180">
            <v>27500.000000000004</v>
          </cell>
          <cell r="K180">
            <v>33000</v>
          </cell>
          <cell r="L180">
            <v>27500</v>
          </cell>
          <cell r="M180">
            <v>33000</v>
          </cell>
          <cell r="N180">
            <v>0</v>
          </cell>
          <cell r="O180">
            <v>5</v>
          </cell>
          <cell r="P180">
            <v>5</v>
          </cell>
          <cell r="Q180" t="str">
            <v>11001</v>
          </cell>
          <cell r="R180">
            <v>45566</v>
          </cell>
          <cell r="S180" t="str">
            <v>KP04/2</v>
          </cell>
          <cell r="T180" t="str">
            <v>PT SINGGASANA WITRA SURYAMAS</v>
          </cell>
          <cell r="U180">
            <v>45566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  <cell r="AU180">
            <v>1</v>
          </cell>
          <cell r="AV180">
            <v>1</v>
          </cell>
          <cell r="AW180">
            <v>1</v>
          </cell>
          <cell r="AX180">
            <v>1</v>
          </cell>
          <cell r="AY180">
            <v>1</v>
          </cell>
          <cell r="AZ180">
            <v>2</v>
          </cell>
          <cell r="BA180">
            <v>2</v>
          </cell>
          <cell r="BB180">
            <v>3</v>
          </cell>
          <cell r="BC180">
            <v>3</v>
          </cell>
        </row>
        <row r="181">
          <cell r="B181" t="str">
            <v>NACLL3</v>
          </cell>
          <cell r="C181" t="str">
            <v>NaCl 0,9% Larutan 100 mL (3)</v>
          </cell>
          <cell r="D181">
            <v>1</v>
          </cell>
          <cell r="E181" t="str">
            <v>labu</v>
          </cell>
          <cell r="F181">
            <v>1</v>
          </cell>
          <cell r="G181">
            <v>1</v>
          </cell>
          <cell r="H181">
            <v>1</v>
          </cell>
          <cell r="I181">
            <v>14550</v>
          </cell>
          <cell r="J181">
            <v>16005.000000000002</v>
          </cell>
          <cell r="K181">
            <v>19206</v>
          </cell>
          <cell r="L181">
            <v>16100</v>
          </cell>
          <cell r="M181">
            <v>19300</v>
          </cell>
          <cell r="N181">
            <v>10</v>
          </cell>
          <cell r="O181">
            <v>10</v>
          </cell>
          <cell r="P181">
            <v>10</v>
          </cell>
          <cell r="Q181" t="str">
            <v>PD303D</v>
          </cell>
          <cell r="R181">
            <v>45108</v>
          </cell>
          <cell r="S181" t="str">
            <v>KP11/3</v>
          </cell>
          <cell r="T181" t="str">
            <v>PT.PENTA VALENT</v>
          </cell>
          <cell r="U181">
            <v>45108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1</v>
          </cell>
          <cell r="AV181">
            <v>1</v>
          </cell>
          <cell r="AW181">
            <v>1</v>
          </cell>
          <cell r="AX181">
            <v>1</v>
          </cell>
          <cell r="AY181">
            <v>1</v>
          </cell>
          <cell r="AZ181">
            <v>1</v>
          </cell>
          <cell r="BA181">
            <v>1</v>
          </cell>
          <cell r="BB181">
            <v>8</v>
          </cell>
          <cell r="BC181">
            <v>8</v>
          </cell>
        </row>
        <row r="182">
          <cell r="B182" t="str">
            <v>NACLL2</v>
          </cell>
          <cell r="C182" t="str">
            <v>NaCl 0,9% Larutan 500 mL (2)</v>
          </cell>
          <cell r="D182">
            <v>1</v>
          </cell>
          <cell r="E182" t="str">
            <v>labu</v>
          </cell>
          <cell r="F182">
            <v>1</v>
          </cell>
          <cell r="G182">
            <v>1</v>
          </cell>
          <cell r="H182">
            <v>1</v>
          </cell>
          <cell r="I182">
            <v>6818.181818181818</v>
          </cell>
          <cell r="J182">
            <v>7500</v>
          </cell>
          <cell r="K182">
            <v>9000</v>
          </cell>
          <cell r="L182">
            <v>7500</v>
          </cell>
          <cell r="M182">
            <v>9000</v>
          </cell>
          <cell r="N182">
            <v>1</v>
          </cell>
          <cell r="O182">
            <v>1</v>
          </cell>
          <cell r="P182">
            <v>1</v>
          </cell>
          <cell r="Q182" t="str">
            <v>310804</v>
          </cell>
          <cell r="R182">
            <v>46204</v>
          </cell>
          <cell r="S182" t="str">
            <v>KP10/10</v>
          </cell>
          <cell r="T182" t="str">
            <v>PT KUDAMAS JAYA MAKMUR SENTOSA</v>
          </cell>
          <cell r="U182">
            <v>46204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1</v>
          </cell>
          <cell r="BB182">
            <v>0</v>
          </cell>
          <cell r="BC182">
            <v>0</v>
          </cell>
        </row>
        <row r="183">
          <cell r="B183" t="str">
            <v>NACLL4</v>
          </cell>
          <cell r="C183" t="str">
            <v>NaCl 0,9% Larutan 500mL (4)</v>
          </cell>
          <cell r="D183">
            <v>1</v>
          </cell>
          <cell r="E183" t="str">
            <v>labu</v>
          </cell>
          <cell r="F183">
            <v>1</v>
          </cell>
          <cell r="G183">
            <v>1</v>
          </cell>
          <cell r="H183">
            <v>1</v>
          </cell>
          <cell r="I183">
            <v>6818.181818181818</v>
          </cell>
          <cell r="J183">
            <v>7500</v>
          </cell>
          <cell r="K183">
            <v>9000</v>
          </cell>
          <cell r="L183">
            <v>7500</v>
          </cell>
          <cell r="M183">
            <v>9000</v>
          </cell>
          <cell r="N183">
            <v>21</v>
          </cell>
          <cell r="O183">
            <v>21</v>
          </cell>
          <cell r="P183">
            <v>21</v>
          </cell>
          <cell r="Q183" t="str">
            <v>410802</v>
          </cell>
          <cell r="R183">
            <v>46204</v>
          </cell>
          <cell r="S183" t="str">
            <v>KP11/10</v>
          </cell>
          <cell r="T183" t="str">
            <v>PT KUDAMAS JAYA MAKMUR SENTOSA</v>
          </cell>
          <cell r="U183">
            <v>46204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>
            <v>1</v>
          </cell>
          <cell r="AP183">
            <v>1</v>
          </cell>
          <cell r="AQ183">
            <v>1</v>
          </cell>
          <cell r="AR183">
            <v>1</v>
          </cell>
          <cell r="AS183">
            <v>1</v>
          </cell>
          <cell r="AT183">
            <v>1</v>
          </cell>
          <cell r="AU183">
            <v>1</v>
          </cell>
          <cell r="AV183">
            <v>1</v>
          </cell>
          <cell r="AW183">
            <v>1</v>
          </cell>
          <cell r="AX183">
            <v>1</v>
          </cell>
          <cell r="AY183">
            <v>1</v>
          </cell>
          <cell r="AZ183">
            <v>1</v>
          </cell>
          <cell r="BA183">
            <v>4</v>
          </cell>
          <cell r="BB183">
            <v>16</v>
          </cell>
          <cell r="BC183">
            <v>16</v>
          </cell>
        </row>
        <row r="184">
          <cell r="B184" t="str">
            <v>NABIC2</v>
          </cell>
          <cell r="C184" t="str">
            <v>Natrium Bicarbonat Tablet 500 mg (2)</v>
          </cell>
          <cell r="D184">
            <v>100</v>
          </cell>
          <cell r="E184" t="str">
            <v>tablet</v>
          </cell>
          <cell r="F184">
            <v>100</v>
          </cell>
          <cell r="G184">
            <v>100</v>
          </cell>
          <cell r="H184">
            <v>100</v>
          </cell>
          <cell r="I184">
            <v>55</v>
          </cell>
          <cell r="J184">
            <v>60.500000000000007</v>
          </cell>
          <cell r="K184">
            <v>72.600000000000009</v>
          </cell>
          <cell r="L184">
            <v>100</v>
          </cell>
          <cell r="M184">
            <v>100</v>
          </cell>
          <cell r="N184">
            <v>665</v>
          </cell>
          <cell r="O184">
            <v>665</v>
          </cell>
          <cell r="P184">
            <v>665</v>
          </cell>
          <cell r="Q184" t="str">
            <v>01910103</v>
          </cell>
          <cell r="R184">
            <v>45200</v>
          </cell>
          <cell r="S184" t="str">
            <v>FJ1911/3525</v>
          </cell>
          <cell r="T184" t="str">
            <v>PT KUDAMAS MAKMUR SENTOSA</v>
          </cell>
          <cell r="U184">
            <v>45200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665</v>
          </cell>
          <cell r="BC184">
            <v>665</v>
          </cell>
        </row>
        <row r="185">
          <cell r="B185" t="str">
            <v>NTRMS30</v>
          </cell>
          <cell r="C185" t="str">
            <v>Natrium Diklofenak tablet 50 mg (10)</v>
          </cell>
          <cell r="D185">
            <v>50</v>
          </cell>
          <cell r="E185" t="str">
            <v>tablet</v>
          </cell>
          <cell r="F185">
            <v>50</v>
          </cell>
          <cell r="G185">
            <v>50</v>
          </cell>
          <cell r="H185">
            <v>50</v>
          </cell>
          <cell r="I185">
            <v>300</v>
          </cell>
          <cell r="J185">
            <v>330</v>
          </cell>
          <cell r="K185">
            <v>396</v>
          </cell>
          <cell r="L185">
            <v>400</v>
          </cell>
          <cell r="M185">
            <v>400</v>
          </cell>
          <cell r="N185">
            <v>0</v>
          </cell>
          <cell r="O185">
            <v>200</v>
          </cell>
          <cell r="P185">
            <v>200</v>
          </cell>
          <cell r="Q185" t="str">
            <v>043413</v>
          </cell>
          <cell r="R185">
            <v>45231</v>
          </cell>
          <cell r="S185" t="str">
            <v>KP04/2</v>
          </cell>
          <cell r="T185" t="str">
            <v>PT SINGGASANA WITRA SURYAMAS</v>
          </cell>
          <cell r="U185">
            <v>45231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38</v>
          </cell>
          <cell r="AH185">
            <v>10</v>
          </cell>
          <cell r="AI185">
            <v>10</v>
          </cell>
          <cell r="AJ185">
            <v>10</v>
          </cell>
          <cell r="AK185">
            <v>10</v>
          </cell>
          <cell r="AL185">
            <v>10</v>
          </cell>
          <cell r="AM185">
            <v>10</v>
          </cell>
          <cell r="AN185">
            <v>10</v>
          </cell>
          <cell r="AO185">
            <v>10</v>
          </cell>
          <cell r="AP185">
            <v>10</v>
          </cell>
          <cell r="AQ185">
            <v>10</v>
          </cell>
          <cell r="AR185">
            <v>10</v>
          </cell>
          <cell r="AS185">
            <v>10</v>
          </cell>
          <cell r="AT185">
            <v>20</v>
          </cell>
          <cell r="AU185">
            <v>20</v>
          </cell>
          <cell r="AV185">
            <v>20</v>
          </cell>
          <cell r="AW185">
            <v>20</v>
          </cell>
          <cell r="AX185">
            <v>20</v>
          </cell>
          <cell r="AY185">
            <v>20</v>
          </cell>
          <cell r="AZ185">
            <v>138</v>
          </cell>
          <cell r="BA185">
            <v>138</v>
          </cell>
          <cell r="BB185">
            <v>62</v>
          </cell>
          <cell r="BC185">
            <v>62</v>
          </cell>
        </row>
        <row r="186">
          <cell r="B186" t="str">
            <v>NTRMS31</v>
          </cell>
          <cell r="C186" t="str">
            <v>Natrium Diklofenak tablet 50 mg (11)</v>
          </cell>
          <cell r="D186">
            <v>50</v>
          </cell>
          <cell r="E186" t="str">
            <v>tablet</v>
          </cell>
          <cell r="F186">
            <v>50</v>
          </cell>
          <cell r="G186">
            <v>50</v>
          </cell>
          <cell r="H186">
            <v>50</v>
          </cell>
          <cell r="I186">
            <v>300</v>
          </cell>
          <cell r="J186">
            <v>330</v>
          </cell>
          <cell r="K186">
            <v>396</v>
          </cell>
          <cell r="L186">
            <v>400</v>
          </cell>
          <cell r="M186">
            <v>400</v>
          </cell>
          <cell r="N186">
            <v>0</v>
          </cell>
          <cell r="O186">
            <v>200</v>
          </cell>
          <cell r="P186">
            <v>200</v>
          </cell>
          <cell r="Q186" t="str">
            <v>043413</v>
          </cell>
          <cell r="R186">
            <v>45231</v>
          </cell>
          <cell r="S186" t="str">
            <v>KP04/6</v>
          </cell>
          <cell r="T186" t="str">
            <v>PT SINGGASANA WITRA SURYAMAS</v>
          </cell>
          <cell r="U186">
            <v>45231</v>
          </cell>
          <cell r="V186">
            <v>45231</v>
          </cell>
          <cell r="W186">
            <v>45231</v>
          </cell>
          <cell r="X186">
            <v>45231</v>
          </cell>
          <cell r="Y186">
            <v>45231</v>
          </cell>
          <cell r="Z186">
            <v>45231</v>
          </cell>
          <cell r="AA186">
            <v>45231</v>
          </cell>
          <cell r="AB186">
            <v>45231</v>
          </cell>
          <cell r="AC186">
            <v>45231</v>
          </cell>
          <cell r="AD186">
            <v>45231</v>
          </cell>
          <cell r="AE186">
            <v>45231</v>
          </cell>
          <cell r="AF186">
            <v>45231</v>
          </cell>
          <cell r="AG186">
            <v>45231</v>
          </cell>
          <cell r="AH186">
            <v>45231</v>
          </cell>
          <cell r="AI186">
            <v>45231</v>
          </cell>
          <cell r="AJ186">
            <v>45231</v>
          </cell>
          <cell r="AK186">
            <v>45231</v>
          </cell>
          <cell r="AL186">
            <v>45231</v>
          </cell>
          <cell r="AM186">
            <v>45231</v>
          </cell>
          <cell r="AN186">
            <v>45231</v>
          </cell>
          <cell r="AO186">
            <v>45231</v>
          </cell>
          <cell r="AP186">
            <v>45231</v>
          </cell>
          <cell r="AQ186">
            <v>45231</v>
          </cell>
          <cell r="AR186">
            <v>45231</v>
          </cell>
          <cell r="AS186">
            <v>45231</v>
          </cell>
          <cell r="AT186">
            <v>45231</v>
          </cell>
          <cell r="AU186">
            <v>45231</v>
          </cell>
          <cell r="AV186">
            <v>45231</v>
          </cell>
          <cell r="AW186">
            <v>45231</v>
          </cell>
          <cell r="AX186">
            <v>45231</v>
          </cell>
          <cell r="AY186">
            <v>45231</v>
          </cell>
          <cell r="AZ186">
            <v>0</v>
          </cell>
          <cell r="BA186">
            <v>0</v>
          </cell>
          <cell r="BB186">
            <v>200</v>
          </cell>
          <cell r="BC186">
            <v>200</v>
          </cell>
        </row>
        <row r="187">
          <cell r="B187" t="str">
            <v>NTRMS24</v>
          </cell>
          <cell r="C187" t="str">
            <v>Natrium Diklofenak tablet 50 mg (4)</v>
          </cell>
          <cell r="D187">
            <v>50</v>
          </cell>
          <cell r="E187" t="str">
            <v>tablet</v>
          </cell>
          <cell r="F187">
            <v>50</v>
          </cell>
          <cell r="G187">
            <v>50</v>
          </cell>
          <cell r="H187">
            <v>50</v>
          </cell>
          <cell r="I187">
            <v>366.92</v>
          </cell>
          <cell r="J187">
            <v>403.61200000000002</v>
          </cell>
          <cell r="K187">
            <v>484.33440000000002</v>
          </cell>
          <cell r="L187">
            <v>500</v>
          </cell>
          <cell r="M187">
            <v>500</v>
          </cell>
          <cell r="N187">
            <v>22</v>
          </cell>
          <cell r="O187">
            <v>22</v>
          </cell>
          <cell r="P187">
            <v>22</v>
          </cell>
          <cell r="Q187" t="str">
            <v>F91771J</v>
          </cell>
          <cell r="R187">
            <v>45458</v>
          </cell>
          <cell r="S187" t="str">
            <v>KP03/007</v>
          </cell>
          <cell r="T187" t="str">
            <v>PT KIMIA FARMA</v>
          </cell>
          <cell r="U187">
            <v>20</v>
          </cell>
          <cell r="V187">
            <v>0</v>
          </cell>
          <cell r="W187">
            <v>0</v>
          </cell>
          <cell r="X187">
            <v>2</v>
          </cell>
          <cell r="Y187">
            <v>2</v>
          </cell>
          <cell r="Z187">
            <v>2</v>
          </cell>
          <cell r="AA187">
            <v>2</v>
          </cell>
          <cell r="AB187">
            <v>2</v>
          </cell>
          <cell r="AC187">
            <v>2</v>
          </cell>
          <cell r="AD187">
            <v>2</v>
          </cell>
          <cell r="AE187">
            <v>2</v>
          </cell>
          <cell r="AF187">
            <v>2</v>
          </cell>
          <cell r="AG187">
            <v>2</v>
          </cell>
          <cell r="AH187">
            <v>2</v>
          </cell>
          <cell r="AI187">
            <v>2</v>
          </cell>
          <cell r="AJ187">
            <v>2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2</v>
          </cell>
          <cell r="AP187">
            <v>2</v>
          </cell>
          <cell r="AQ187">
            <v>2</v>
          </cell>
          <cell r="AR187">
            <v>2</v>
          </cell>
          <cell r="AS187">
            <v>2</v>
          </cell>
          <cell r="AT187">
            <v>2</v>
          </cell>
          <cell r="AU187">
            <v>2</v>
          </cell>
          <cell r="AV187">
            <v>2</v>
          </cell>
          <cell r="AW187">
            <v>2</v>
          </cell>
          <cell r="AX187">
            <v>2</v>
          </cell>
          <cell r="AY187">
            <v>2</v>
          </cell>
          <cell r="AZ187">
            <v>22</v>
          </cell>
          <cell r="BA187">
            <v>22</v>
          </cell>
          <cell r="BB187">
            <v>0</v>
          </cell>
          <cell r="BC187">
            <v>0</v>
          </cell>
        </row>
        <row r="188">
          <cell r="B188" t="str">
            <v>NTRMS29</v>
          </cell>
          <cell r="C188" t="str">
            <v>Natrium Diklofenak tablet 50 mg (9)</v>
          </cell>
          <cell r="D188">
            <v>52</v>
          </cell>
          <cell r="E188" t="str">
            <v>tablet</v>
          </cell>
          <cell r="F188">
            <v>52</v>
          </cell>
          <cell r="G188">
            <v>52</v>
          </cell>
          <cell r="H188">
            <v>52</v>
          </cell>
          <cell r="I188">
            <v>279.09090909090907</v>
          </cell>
          <cell r="J188">
            <v>307</v>
          </cell>
          <cell r="K188">
            <v>368.4</v>
          </cell>
          <cell r="L188">
            <v>400</v>
          </cell>
          <cell r="M188">
            <v>400</v>
          </cell>
          <cell r="N188">
            <v>0</v>
          </cell>
          <cell r="O188">
            <v>52</v>
          </cell>
          <cell r="P188">
            <v>52</v>
          </cell>
          <cell r="Q188" t="str">
            <v xml:space="preserve"> ECG045</v>
          </cell>
          <cell r="R188">
            <v>44743</v>
          </cell>
          <cell r="S188" t="str">
            <v>KP04/1</v>
          </cell>
          <cell r="T188" t="str">
            <v>APOTEK BUMI MEDIKA GANESA</v>
          </cell>
          <cell r="U188">
            <v>44743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30</v>
          </cell>
          <cell r="AA188">
            <v>10</v>
          </cell>
          <cell r="AB188">
            <v>10</v>
          </cell>
          <cell r="AC188">
            <v>10</v>
          </cell>
          <cell r="AD188">
            <v>10</v>
          </cell>
          <cell r="AE188">
            <v>10</v>
          </cell>
          <cell r="AF188">
            <v>10</v>
          </cell>
          <cell r="AG188">
            <v>2</v>
          </cell>
          <cell r="AH188">
            <v>2</v>
          </cell>
          <cell r="AI188">
            <v>2</v>
          </cell>
          <cell r="AJ188">
            <v>2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2</v>
          </cell>
          <cell r="AQ188">
            <v>2</v>
          </cell>
          <cell r="AR188">
            <v>2</v>
          </cell>
          <cell r="AS188">
            <v>2</v>
          </cell>
          <cell r="AT188">
            <v>2</v>
          </cell>
          <cell r="AU188">
            <v>2</v>
          </cell>
          <cell r="AV188">
            <v>2</v>
          </cell>
          <cell r="AW188">
            <v>2</v>
          </cell>
          <cell r="AX188">
            <v>2</v>
          </cell>
          <cell r="AY188">
            <v>2</v>
          </cell>
          <cell r="AZ188">
            <v>52</v>
          </cell>
          <cell r="BA188">
            <v>52</v>
          </cell>
          <cell r="BB188">
            <v>0</v>
          </cell>
          <cell r="BC188">
            <v>0</v>
          </cell>
        </row>
        <row r="189">
          <cell r="B189" t="str">
            <v>NATRE8</v>
          </cell>
          <cell r="C189" t="str">
            <v>Nature E Kapsul (8)</v>
          </cell>
          <cell r="D189">
            <v>16</v>
          </cell>
          <cell r="E189" t="str">
            <v>kapsul</v>
          </cell>
          <cell r="F189">
            <v>16</v>
          </cell>
          <cell r="G189">
            <v>16</v>
          </cell>
          <cell r="H189">
            <v>16</v>
          </cell>
          <cell r="I189">
            <v>999.99999999999989</v>
          </cell>
          <cell r="J189">
            <v>1100</v>
          </cell>
          <cell r="K189">
            <v>1320</v>
          </cell>
          <cell r="L189">
            <v>1100</v>
          </cell>
          <cell r="M189">
            <v>1400</v>
          </cell>
          <cell r="N189">
            <v>1</v>
          </cell>
          <cell r="O189">
            <v>1</v>
          </cell>
          <cell r="P189">
            <v>1</v>
          </cell>
          <cell r="Q189" t="str">
            <v>1AD0613</v>
          </cell>
          <cell r="R189">
            <v>45017</v>
          </cell>
          <cell r="S189" t="str">
            <v>KP10/20</v>
          </cell>
          <cell r="T189" t="str">
            <v>PT KUDAMAS JAYA MAKMUR SENTOSA</v>
          </cell>
          <cell r="U189">
            <v>45017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1</v>
          </cell>
          <cell r="BC189">
            <v>1</v>
          </cell>
        </row>
        <row r="190">
          <cell r="B190" t="str">
            <v>NATRE9</v>
          </cell>
          <cell r="C190" t="str">
            <v>Nature E Kapsul (9)</v>
          </cell>
          <cell r="D190">
            <v>16</v>
          </cell>
          <cell r="E190" t="str">
            <v>kapsul</v>
          </cell>
          <cell r="F190">
            <v>16</v>
          </cell>
          <cell r="G190">
            <v>16</v>
          </cell>
          <cell r="H190">
            <v>16</v>
          </cell>
          <cell r="I190">
            <v>936.4204545454545</v>
          </cell>
          <cell r="J190">
            <v>1030.0625</v>
          </cell>
          <cell r="K190">
            <v>1236.075</v>
          </cell>
          <cell r="L190">
            <v>1100</v>
          </cell>
          <cell r="M190">
            <v>1300</v>
          </cell>
          <cell r="N190">
            <v>28</v>
          </cell>
          <cell r="O190">
            <v>28</v>
          </cell>
          <cell r="P190">
            <v>28</v>
          </cell>
          <cell r="Q190" t="str">
            <v>1AB0031</v>
          </cell>
          <cell r="R190">
            <v>44958</v>
          </cell>
          <cell r="S190" t="str">
            <v>KP03/15</v>
          </cell>
          <cell r="T190" t="str">
            <v>APOTEK BUMI MEDIKA GANESA</v>
          </cell>
          <cell r="U190">
            <v>44958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20</v>
          </cell>
          <cell r="AI190">
            <v>20</v>
          </cell>
          <cell r="AJ190">
            <v>20</v>
          </cell>
          <cell r="AK190">
            <v>20</v>
          </cell>
          <cell r="AL190">
            <v>20</v>
          </cell>
          <cell r="AM190">
            <v>20</v>
          </cell>
          <cell r="AN190">
            <v>20</v>
          </cell>
          <cell r="AO190">
            <v>20</v>
          </cell>
          <cell r="AP190">
            <v>20</v>
          </cell>
          <cell r="AQ190">
            <v>20</v>
          </cell>
          <cell r="AR190">
            <v>20</v>
          </cell>
          <cell r="AS190">
            <v>20</v>
          </cell>
          <cell r="AT190">
            <v>20</v>
          </cell>
          <cell r="AU190">
            <v>20</v>
          </cell>
          <cell r="AV190">
            <v>20</v>
          </cell>
          <cell r="AW190">
            <v>20</v>
          </cell>
          <cell r="AX190">
            <v>20</v>
          </cell>
          <cell r="AY190">
            <v>20</v>
          </cell>
          <cell r="AZ190">
            <v>20</v>
          </cell>
          <cell r="BA190">
            <v>20</v>
          </cell>
          <cell r="BB190">
            <v>8</v>
          </cell>
          <cell r="BC190">
            <v>8</v>
          </cell>
        </row>
        <row r="191">
          <cell r="B191" t="str">
            <v>NEURG17</v>
          </cell>
          <cell r="C191" t="str">
            <v>Neuralgin RX kaplet (7)</v>
          </cell>
          <cell r="D191">
            <v>100</v>
          </cell>
          <cell r="E191" t="str">
            <v>tablet</v>
          </cell>
          <cell r="F191">
            <v>100</v>
          </cell>
          <cell r="G191">
            <v>100</v>
          </cell>
          <cell r="H191">
            <v>100</v>
          </cell>
          <cell r="I191">
            <v>750</v>
          </cell>
          <cell r="J191">
            <v>825.00000000000011</v>
          </cell>
          <cell r="K191">
            <v>990.00000000000011</v>
          </cell>
          <cell r="L191">
            <v>900</v>
          </cell>
          <cell r="M191">
            <v>1000</v>
          </cell>
          <cell r="N191">
            <v>48</v>
          </cell>
          <cell r="O191">
            <v>48</v>
          </cell>
          <cell r="P191">
            <v>48</v>
          </cell>
          <cell r="Q191" t="str">
            <v>KTNLGD14416</v>
          </cell>
          <cell r="R191">
            <v>45108</v>
          </cell>
          <cell r="S191" t="str">
            <v>KP11/2</v>
          </cell>
          <cell r="T191" t="str">
            <v>PT.ENSEVAL PUTERA MEGATRADING</v>
          </cell>
          <cell r="U191">
            <v>45108</v>
          </cell>
          <cell r="V191">
            <v>0</v>
          </cell>
          <cell r="W191">
            <v>0</v>
          </cell>
          <cell r="X191">
            <v>0</v>
          </cell>
          <cell r="Y191">
            <v>20</v>
          </cell>
          <cell r="Z191">
            <v>10</v>
          </cell>
          <cell r="AA191">
            <v>10</v>
          </cell>
          <cell r="AB191">
            <v>10</v>
          </cell>
          <cell r="AC191">
            <v>10</v>
          </cell>
          <cell r="AD191">
            <v>10</v>
          </cell>
          <cell r="AE191">
            <v>10</v>
          </cell>
          <cell r="AF191">
            <v>10</v>
          </cell>
          <cell r="AG191">
            <v>10</v>
          </cell>
          <cell r="AH191">
            <v>10</v>
          </cell>
          <cell r="AI191">
            <v>10</v>
          </cell>
          <cell r="AJ191">
            <v>10</v>
          </cell>
          <cell r="AK191">
            <v>10</v>
          </cell>
          <cell r="AL191">
            <v>10</v>
          </cell>
          <cell r="AM191">
            <v>8</v>
          </cell>
          <cell r="AN191">
            <v>8</v>
          </cell>
          <cell r="AO191">
            <v>8</v>
          </cell>
          <cell r="AP191">
            <v>8</v>
          </cell>
          <cell r="AQ191">
            <v>8</v>
          </cell>
          <cell r="AR191">
            <v>8</v>
          </cell>
          <cell r="AS191">
            <v>8</v>
          </cell>
          <cell r="AT191">
            <v>8</v>
          </cell>
          <cell r="AU191">
            <v>8</v>
          </cell>
          <cell r="AV191">
            <v>8</v>
          </cell>
          <cell r="AW191">
            <v>8</v>
          </cell>
          <cell r="AX191">
            <v>8</v>
          </cell>
          <cell r="AY191">
            <v>8</v>
          </cell>
          <cell r="AZ191">
            <v>48</v>
          </cell>
          <cell r="BA191">
            <v>48</v>
          </cell>
          <cell r="BB191">
            <v>0</v>
          </cell>
          <cell r="BC191">
            <v>0</v>
          </cell>
        </row>
        <row r="192">
          <cell r="B192" t="str">
            <v>NEURG18</v>
          </cell>
          <cell r="C192" t="str">
            <v>Neuralgin RX kaplet (8)</v>
          </cell>
          <cell r="D192">
            <v>100</v>
          </cell>
          <cell r="E192" t="str">
            <v>tablet</v>
          </cell>
          <cell r="F192">
            <v>100</v>
          </cell>
          <cell r="G192">
            <v>100</v>
          </cell>
          <cell r="H192">
            <v>100</v>
          </cell>
          <cell r="I192">
            <v>825</v>
          </cell>
          <cell r="J192">
            <v>907.50000000000011</v>
          </cell>
          <cell r="K192">
            <v>1089</v>
          </cell>
          <cell r="L192">
            <v>1000</v>
          </cell>
          <cell r="M192">
            <v>1100</v>
          </cell>
          <cell r="N192">
            <v>0</v>
          </cell>
          <cell r="O192">
            <v>100</v>
          </cell>
          <cell r="P192">
            <v>100</v>
          </cell>
          <cell r="Q192" t="str">
            <v>KNTLGD16607</v>
          </cell>
          <cell r="R192">
            <v>44927</v>
          </cell>
          <cell r="S192" t="str">
            <v>KP04/3</v>
          </cell>
          <cell r="T192" t="str">
            <v>PT Enseval Putera Megatrading</v>
          </cell>
          <cell r="U192">
            <v>44927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</v>
          </cell>
          <cell r="AN192">
            <v>2</v>
          </cell>
          <cell r="AO192">
            <v>2</v>
          </cell>
          <cell r="AP192">
            <v>2</v>
          </cell>
          <cell r="AQ192">
            <v>2</v>
          </cell>
          <cell r="AR192">
            <v>2</v>
          </cell>
          <cell r="AS192">
            <v>2</v>
          </cell>
          <cell r="AT192">
            <v>2</v>
          </cell>
          <cell r="AU192">
            <v>2</v>
          </cell>
          <cell r="AV192">
            <v>2</v>
          </cell>
          <cell r="AW192">
            <v>2</v>
          </cell>
          <cell r="AX192">
            <v>2</v>
          </cell>
          <cell r="AY192">
            <v>2</v>
          </cell>
          <cell r="AZ192">
            <v>2</v>
          </cell>
          <cell r="BA192">
            <v>2</v>
          </cell>
          <cell r="BB192">
            <v>98</v>
          </cell>
          <cell r="BC192">
            <v>98</v>
          </cell>
        </row>
        <row r="193">
          <cell r="B193" t="str">
            <v>NERBJ2</v>
          </cell>
          <cell r="C193" t="str">
            <v>Neurobion 5000 (1 mL) Injeksi (2)</v>
          </cell>
          <cell r="D193">
            <v>20</v>
          </cell>
          <cell r="E193" t="str">
            <v>set</v>
          </cell>
          <cell r="F193">
            <v>20</v>
          </cell>
          <cell r="G193">
            <v>20</v>
          </cell>
          <cell r="H193">
            <v>20</v>
          </cell>
          <cell r="I193">
            <v>11777.395</v>
          </cell>
          <cell r="J193">
            <v>12955.134500000002</v>
          </cell>
          <cell r="K193">
            <v>15546.161400000001</v>
          </cell>
          <cell r="L193">
            <v>13000</v>
          </cell>
          <cell r="M193">
            <v>15600</v>
          </cell>
          <cell r="N193">
            <v>0</v>
          </cell>
          <cell r="O193">
            <v>20</v>
          </cell>
          <cell r="P193">
            <v>20</v>
          </cell>
          <cell r="Q193" t="str">
            <v>1307D14307</v>
          </cell>
          <cell r="R193">
            <v>45233</v>
          </cell>
          <cell r="S193" t="str">
            <v>KP04/3</v>
          </cell>
          <cell r="T193" t="str">
            <v>PT Enseval Putera Megatrading</v>
          </cell>
          <cell r="U193">
            <v>45233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20</v>
          </cell>
          <cell r="BC193">
            <v>20</v>
          </cell>
        </row>
        <row r="194">
          <cell r="B194" t="str">
            <v>NERBN31</v>
          </cell>
          <cell r="C194" t="str">
            <v>Neurobion forte Tablet (11)</v>
          </cell>
          <cell r="D194">
            <v>250</v>
          </cell>
          <cell r="E194" t="str">
            <v>tablet</v>
          </cell>
          <cell r="F194">
            <v>250</v>
          </cell>
          <cell r="G194">
            <v>250</v>
          </cell>
          <cell r="H194">
            <v>250</v>
          </cell>
          <cell r="I194">
            <v>3238.5439999999999</v>
          </cell>
          <cell r="J194">
            <v>3562.3984</v>
          </cell>
          <cell r="K194">
            <v>4274.8780799999995</v>
          </cell>
          <cell r="L194">
            <v>3600</v>
          </cell>
          <cell r="M194">
            <v>4300</v>
          </cell>
          <cell r="N194">
            <v>110</v>
          </cell>
          <cell r="O194">
            <v>110</v>
          </cell>
          <cell r="P194">
            <v>110</v>
          </cell>
          <cell r="Q194" t="str">
            <v xml:space="preserve"> D1326961</v>
          </cell>
          <cell r="R194">
            <v>45383</v>
          </cell>
          <cell r="S194" t="str">
            <v>KP02/13</v>
          </cell>
          <cell r="T194" t="str">
            <v>PT SINGGASANA WITRA SURYAMAS</v>
          </cell>
          <cell r="U194">
            <v>30</v>
          </cell>
          <cell r="V194">
            <v>0</v>
          </cell>
          <cell r="W194">
            <v>0</v>
          </cell>
          <cell r="X194">
            <v>40</v>
          </cell>
          <cell r="Y194">
            <v>20</v>
          </cell>
          <cell r="Z194">
            <v>20</v>
          </cell>
          <cell r="AA194">
            <v>20</v>
          </cell>
          <cell r="AB194">
            <v>20</v>
          </cell>
          <cell r="AC194">
            <v>20</v>
          </cell>
          <cell r="AD194">
            <v>20</v>
          </cell>
          <cell r="AE194">
            <v>20</v>
          </cell>
          <cell r="AF194">
            <v>20</v>
          </cell>
          <cell r="AG194">
            <v>20</v>
          </cell>
          <cell r="AH194">
            <v>20</v>
          </cell>
          <cell r="AI194">
            <v>20</v>
          </cell>
          <cell r="AJ194">
            <v>20</v>
          </cell>
          <cell r="AK194">
            <v>20</v>
          </cell>
          <cell r="AL194">
            <v>20</v>
          </cell>
          <cell r="AM194">
            <v>20</v>
          </cell>
          <cell r="AN194">
            <v>20</v>
          </cell>
          <cell r="AO194">
            <v>20</v>
          </cell>
          <cell r="AP194">
            <v>20</v>
          </cell>
          <cell r="AQ194">
            <v>20</v>
          </cell>
          <cell r="AR194">
            <v>20</v>
          </cell>
          <cell r="AS194">
            <v>20</v>
          </cell>
          <cell r="AT194">
            <v>20</v>
          </cell>
          <cell r="AU194">
            <v>20</v>
          </cell>
          <cell r="AV194">
            <v>20</v>
          </cell>
          <cell r="AW194">
            <v>20</v>
          </cell>
          <cell r="AX194">
            <v>20</v>
          </cell>
          <cell r="AY194">
            <v>20</v>
          </cell>
          <cell r="AZ194">
            <v>90</v>
          </cell>
          <cell r="BA194">
            <v>90</v>
          </cell>
          <cell r="BB194">
            <v>20</v>
          </cell>
          <cell r="BC194">
            <v>20</v>
          </cell>
        </row>
        <row r="195">
          <cell r="B195" t="str">
            <v>NERBN32</v>
          </cell>
          <cell r="C195" t="str">
            <v>Neurobion forte Tablet (12)</v>
          </cell>
          <cell r="D195">
            <v>250</v>
          </cell>
          <cell r="E195" t="str">
            <v>tablet</v>
          </cell>
          <cell r="F195">
            <v>250</v>
          </cell>
          <cell r="G195">
            <v>250</v>
          </cell>
          <cell r="H195">
            <v>250</v>
          </cell>
          <cell r="I195">
            <v>3173.7731200000003</v>
          </cell>
          <cell r="J195">
            <v>3491.1504320000008</v>
          </cell>
          <cell r="K195">
            <v>4189.3805184000012</v>
          </cell>
          <cell r="L195">
            <v>3500</v>
          </cell>
          <cell r="M195">
            <v>4200</v>
          </cell>
          <cell r="N195">
            <v>0</v>
          </cell>
          <cell r="O195">
            <v>250</v>
          </cell>
          <cell r="P195">
            <v>250</v>
          </cell>
          <cell r="Q195" t="str">
            <v>D1387963</v>
          </cell>
          <cell r="R195">
            <v>45425</v>
          </cell>
          <cell r="S195" t="str">
            <v>KP04/3</v>
          </cell>
          <cell r="T195" t="str">
            <v>PT Enseval Putera Megatrading</v>
          </cell>
          <cell r="U195">
            <v>45425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30</v>
          </cell>
          <cell r="AC195">
            <v>30</v>
          </cell>
          <cell r="AD195">
            <v>30</v>
          </cell>
          <cell r="AE195">
            <v>50</v>
          </cell>
          <cell r="AF195">
            <v>30</v>
          </cell>
          <cell r="AG195">
            <v>40</v>
          </cell>
          <cell r="AH195">
            <v>10</v>
          </cell>
          <cell r="AI195">
            <v>10</v>
          </cell>
          <cell r="AJ195">
            <v>10</v>
          </cell>
          <cell r="AK195">
            <v>10</v>
          </cell>
          <cell r="AL195">
            <v>50</v>
          </cell>
          <cell r="AM195">
            <v>20</v>
          </cell>
          <cell r="AN195">
            <v>20</v>
          </cell>
          <cell r="AO195">
            <v>20</v>
          </cell>
          <cell r="AP195">
            <v>20</v>
          </cell>
          <cell r="AQ195">
            <v>20</v>
          </cell>
          <cell r="AR195">
            <v>20</v>
          </cell>
          <cell r="AS195">
            <v>20</v>
          </cell>
          <cell r="AT195">
            <v>20</v>
          </cell>
          <cell r="AU195">
            <v>20</v>
          </cell>
          <cell r="AV195">
            <v>20</v>
          </cell>
          <cell r="AW195">
            <v>20</v>
          </cell>
          <cell r="AX195">
            <v>20</v>
          </cell>
          <cell r="AY195">
            <v>20</v>
          </cell>
          <cell r="AZ195">
            <v>250</v>
          </cell>
          <cell r="BA195">
            <v>250</v>
          </cell>
          <cell r="BB195">
            <v>0</v>
          </cell>
          <cell r="BC195">
            <v>0</v>
          </cell>
        </row>
        <row r="196">
          <cell r="B196" t="str">
            <v>NERBN33</v>
          </cell>
          <cell r="C196" t="str">
            <v>Neurobion forte Tablet (13)</v>
          </cell>
          <cell r="D196">
            <v>50</v>
          </cell>
          <cell r="E196" t="str">
            <v>tablet</v>
          </cell>
          <cell r="F196">
            <v>50</v>
          </cell>
          <cell r="G196">
            <v>50</v>
          </cell>
          <cell r="H196">
            <v>50</v>
          </cell>
          <cell r="I196">
            <v>3267.6181818181817</v>
          </cell>
          <cell r="J196">
            <v>3594.38</v>
          </cell>
          <cell r="K196">
            <v>4313.2560000000003</v>
          </cell>
          <cell r="L196">
            <v>3600</v>
          </cell>
          <cell r="M196">
            <v>4400</v>
          </cell>
          <cell r="N196">
            <v>0</v>
          </cell>
          <cell r="O196">
            <v>250</v>
          </cell>
          <cell r="P196">
            <v>250</v>
          </cell>
          <cell r="Q196" t="str">
            <v>E0037998</v>
          </cell>
          <cell r="R196">
            <v>45444</v>
          </cell>
          <cell r="S196" t="str">
            <v>KP04/9</v>
          </cell>
          <cell r="T196" t="str">
            <v>PT KUDAMAS JAYA MAKMUR SENTOSA</v>
          </cell>
          <cell r="U196">
            <v>45444</v>
          </cell>
          <cell r="V196">
            <v>45444</v>
          </cell>
          <cell r="W196">
            <v>45444</v>
          </cell>
          <cell r="X196">
            <v>45444</v>
          </cell>
          <cell r="Y196">
            <v>45444</v>
          </cell>
          <cell r="Z196">
            <v>45444</v>
          </cell>
          <cell r="AA196">
            <v>45444</v>
          </cell>
          <cell r="AB196">
            <v>45444</v>
          </cell>
          <cell r="AC196">
            <v>45444</v>
          </cell>
          <cell r="AD196">
            <v>45444</v>
          </cell>
          <cell r="AE196">
            <v>45444</v>
          </cell>
          <cell r="AF196">
            <v>45444</v>
          </cell>
          <cell r="AG196">
            <v>45444</v>
          </cell>
          <cell r="AH196">
            <v>45444</v>
          </cell>
          <cell r="AI196">
            <v>45444</v>
          </cell>
          <cell r="AJ196">
            <v>45444</v>
          </cell>
          <cell r="AK196">
            <v>45444</v>
          </cell>
          <cell r="AL196">
            <v>45444</v>
          </cell>
          <cell r="AM196">
            <v>45444</v>
          </cell>
          <cell r="AN196">
            <v>45444</v>
          </cell>
          <cell r="AO196">
            <v>45444</v>
          </cell>
          <cell r="AP196">
            <v>45444</v>
          </cell>
          <cell r="AQ196">
            <v>45444</v>
          </cell>
          <cell r="AR196">
            <v>45444</v>
          </cell>
          <cell r="AS196">
            <v>30</v>
          </cell>
          <cell r="AT196">
            <v>20</v>
          </cell>
          <cell r="AU196">
            <v>50</v>
          </cell>
          <cell r="AV196">
            <v>15</v>
          </cell>
          <cell r="AW196">
            <v>15</v>
          </cell>
          <cell r="AX196">
            <v>15</v>
          </cell>
          <cell r="AY196">
            <v>15</v>
          </cell>
          <cell r="AZ196">
            <v>115</v>
          </cell>
          <cell r="BA196">
            <v>115</v>
          </cell>
          <cell r="BB196">
            <v>135</v>
          </cell>
          <cell r="BC196">
            <v>135</v>
          </cell>
        </row>
        <row r="197">
          <cell r="B197" t="str">
            <v>NWDTS15</v>
          </cell>
          <cell r="C197" t="str">
            <v>New Diatab tab (5)</v>
          </cell>
          <cell r="D197">
            <v>100</v>
          </cell>
          <cell r="E197" t="str">
            <v>tablet</v>
          </cell>
          <cell r="F197">
            <v>100</v>
          </cell>
          <cell r="G197">
            <v>100</v>
          </cell>
          <cell r="H197">
            <v>100</v>
          </cell>
          <cell r="I197">
            <v>499.99999999999994</v>
          </cell>
          <cell r="J197">
            <v>550</v>
          </cell>
          <cell r="K197">
            <v>660</v>
          </cell>
          <cell r="L197">
            <v>600</v>
          </cell>
          <cell r="M197">
            <v>700</v>
          </cell>
          <cell r="N197">
            <v>94</v>
          </cell>
          <cell r="O197">
            <v>94</v>
          </cell>
          <cell r="P197">
            <v>94</v>
          </cell>
          <cell r="Q197" t="str">
            <v>21209003</v>
          </cell>
          <cell r="R197">
            <v>45536</v>
          </cell>
          <cell r="S197" t="str">
            <v>KP10/20</v>
          </cell>
          <cell r="T197" t="str">
            <v>PT KUDAMAS JAYA MAKMUR SENTOSA</v>
          </cell>
          <cell r="U197">
            <v>45536</v>
          </cell>
          <cell r="V197">
            <v>0</v>
          </cell>
          <cell r="W197">
            <v>0</v>
          </cell>
          <cell r="X197">
            <v>12</v>
          </cell>
          <cell r="Y197">
            <v>12</v>
          </cell>
          <cell r="Z197">
            <v>12</v>
          </cell>
          <cell r="AA197">
            <v>20</v>
          </cell>
          <cell r="AB197">
            <v>20</v>
          </cell>
          <cell r="AC197">
            <v>20</v>
          </cell>
          <cell r="AD197">
            <v>20</v>
          </cell>
          <cell r="AE197">
            <v>20</v>
          </cell>
          <cell r="AF197">
            <v>20</v>
          </cell>
          <cell r="AG197">
            <v>12</v>
          </cell>
          <cell r="AH197">
            <v>25</v>
          </cell>
          <cell r="AI197">
            <v>25</v>
          </cell>
          <cell r="AJ197">
            <v>25</v>
          </cell>
          <cell r="AK197">
            <v>25</v>
          </cell>
          <cell r="AL197">
            <v>25</v>
          </cell>
          <cell r="AM197">
            <v>25</v>
          </cell>
          <cell r="AN197">
            <v>24</v>
          </cell>
          <cell r="AO197">
            <v>24</v>
          </cell>
          <cell r="AP197">
            <v>24</v>
          </cell>
          <cell r="AQ197">
            <v>24</v>
          </cell>
          <cell r="AR197">
            <v>24</v>
          </cell>
          <cell r="AS197">
            <v>24</v>
          </cell>
          <cell r="AT197">
            <v>24</v>
          </cell>
          <cell r="AU197">
            <v>1</v>
          </cell>
          <cell r="AV197">
            <v>1</v>
          </cell>
          <cell r="AW197">
            <v>1</v>
          </cell>
          <cell r="AX197">
            <v>1</v>
          </cell>
          <cell r="AY197">
            <v>1</v>
          </cell>
          <cell r="AZ197">
            <v>94</v>
          </cell>
          <cell r="BA197">
            <v>94</v>
          </cell>
          <cell r="BB197">
            <v>0</v>
          </cell>
          <cell r="BC197">
            <v>0</v>
          </cell>
        </row>
        <row r="198">
          <cell r="B198" t="str">
            <v>OBHRL21</v>
          </cell>
          <cell r="C198" t="str">
            <v>OB Herbal 100 mL (11)</v>
          </cell>
          <cell r="D198">
            <v>1</v>
          </cell>
          <cell r="E198" t="str">
            <v>botol</v>
          </cell>
          <cell r="F198">
            <v>1</v>
          </cell>
          <cell r="G198">
            <v>1</v>
          </cell>
          <cell r="H198">
            <v>1</v>
          </cell>
          <cell r="I198">
            <v>17338.181818181816</v>
          </cell>
          <cell r="J198">
            <v>19072</v>
          </cell>
          <cell r="K198">
            <v>22886.399999999998</v>
          </cell>
          <cell r="L198">
            <v>19100</v>
          </cell>
          <cell r="M198">
            <v>22900</v>
          </cell>
          <cell r="N198">
            <v>0</v>
          </cell>
          <cell r="O198">
            <v>10</v>
          </cell>
          <cell r="P198">
            <v>10</v>
          </cell>
          <cell r="Q198" t="str">
            <v>AD007A22</v>
          </cell>
          <cell r="R198">
            <v>45292</v>
          </cell>
          <cell r="S198" t="str">
            <v>KP04/4</v>
          </cell>
          <cell r="T198" t="str">
            <v>PT KUDAMAS JAYA MAKMUR SENTOSA</v>
          </cell>
          <cell r="U198">
            <v>45292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10</v>
          </cell>
          <cell r="BC198">
            <v>10</v>
          </cell>
        </row>
        <row r="199">
          <cell r="B199" t="str">
            <v>OBHRL11</v>
          </cell>
          <cell r="C199" t="str">
            <v>OB Herbal 60 mL (11)</v>
          </cell>
          <cell r="D199">
            <v>1</v>
          </cell>
          <cell r="E199" t="str">
            <v>botol</v>
          </cell>
          <cell r="F199">
            <v>1</v>
          </cell>
          <cell r="G199">
            <v>1</v>
          </cell>
          <cell r="H199">
            <v>1</v>
          </cell>
          <cell r="I199">
            <v>11931.81818181818</v>
          </cell>
          <cell r="J199">
            <v>13125</v>
          </cell>
          <cell r="K199">
            <v>15750</v>
          </cell>
          <cell r="L199">
            <v>13200</v>
          </cell>
          <cell r="M199">
            <v>15800</v>
          </cell>
          <cell r="N199">
            <v>1</v>
          </cell>
          <cell r="O199">
            <v>1</v>
          </cell>
          <cell r="P199">
            <v>1</v>
          </cell>
          <cell r="Q199" t="str">
            <v>AD002K21</v>
          </cell>
          <cell r="R199">
            <v>45231</v>
          </cell>
          <cell r="S199" t="str">
            <v>KP03/14</v>
          </cell>
          <cell r="T199" t="str">
            <v>PT KUDAMAS JAYA MAKMUR SENTOSA</v>
          </cell>
          <cell r="U199">
            <v>45231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1</v>
          </cell>
          <cell r="AL199">
            <v>1</v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1</v>
          </cell>
          <cell r="AT199">
            <v>1</v>
          </cell>
          <cell r="AU199">
            <v>1</v>
          </cell>
          <cell r="AV199">
            <v>1</v>
          </cell>
          <cell r="AW199">
            <v>1</v>
          </cell>
          <cell r="AX199">
            <v>1</v>
          </cell>
          <cell r="AY199">
            <v>1</v>
          </cell>
          <cell r="AZ199">
            <v>1</v>
          </cell>
          <cell r="BA199">
            <v>1</v>
          </cell>
          <cell r="BB199">
            <v>0</v>
          </cell>
          <cell r="BC199">
            <v>0</v>
          </cell>
        </row>
        <row r="200">
          <cell r="B200" t="str">
            <v>OBHRL12</v>
          </cell>
          <cell r="C200" t="str">
            <v>OB Herbal 60 mL (12)</v>
          </cell>
          <cell r="D200">
            <v>1</v>
          </cell>
          <cell r="E200" t="str">
            <v>botol</v>
          </cell>
          <cell r="F200">
            <v>1</v>
          </cell>
          <cell r="G200">
            <v>1</v>
          </cell>
          <cell r="H200">
            <v>1</v>
          </cell>
          <cell r="I200">
            <v>11931.81818181818</v>
          </cell>
          <cell r="J200">
            <v>13125</v>
          </cell>
          <cell r="K200">
            <v>15750</v>
          </cell>
          <cell r="L200">
            <v>13200</v>
          </cell>
          <cell r="M200">
            <v>15800</v>
          </cell>
          <cell r="N200">
            <v>9</v>
          </cell>
          <cell r="O200">
            <v>9</v>
          </cell>
          <cell r="P200">
            <v>9</v>
          </cell>
          <cell r="Q200" t="str">
            <v>AD013B22</v>
          </cell>
          <cell r="R200">
            <v>45323</v>
          </cell>
          <cell r="S200" t="str">
            <v>KP03/14</v>
          </cell>
          <cell r="T200" t="str">
            <v>PT KUDAMAS JAYA MAKMUR SENTOSA</v>
          </cell>
          <cell r="U200">
            <v>45323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K200">
            <v>1</v>
          </cell>
          <cell r="AL200">
            <v>1</v>
          </cell>
          <cell r="AM200">
            <v>1</v>
          </cell>
          <cell r="AN200">
            <v>1</v>
          </cell>
          <cell r="AO200">
            <v>1</v>
          </cell>
          <cell r="AP200">
            <v>1</v>
          </cell>
          <cell r="AQ200">
            <v>1</v>
          </cell>
          <cell r="AR200">
            <v>1</v>
          </cell>
          <cell r="AS200">
            <v>1</v>
          </cell>
          <cell r="AT200">
            <v>1</v>
          </cell>
          <cell r="AU200">
            <v>1</v>
          </cell>
          <cell r="AV200">
            <v>1</v>
          </cell>
          <cell r="AW200">
            <v>1</v>
          </cell>
          <cell r="AX200">
            <v>1</v>
          </cell>
          <cell r="AY200">
            <v>1</v>
          </cell>
          <cell r="AZ200">
            <v>1</v>
          </cell>
          <cell r="BA200">
            <v>1</v>
          </cell>
          <cell r="BB200">
            <v>8</v>
          </cell>
          <cell r="BC200">
            <v>8</v>
          </cell>
        </row>
        <row r="201">
          <cell r="B201" t="str">
            <v>OMEIJ3</v>
          </cell>
          <cell r="C201" t="str">
            <v>Omeprazole 2% (10mL) Injeksi (3)</v>
          </cell>
          <cell r="D201">
            <v>1</v>
          </cell>
          <cell r="E201" t="str">
            <v>vial</v>
          </cell>
          <cell r="F201">
            <v>1</v>
          </cell>
          <cell r="G201">
            <v>1</v>
          </cell>
          <cell r="H201">
            <v>1</v>
          </cell>
          <cell r="I201">
            <v>13759.999999999998</v>
          </cell>
          <cell r="J201">
            <v>15136</v>
          </cell>
          <cell r="K201">
            <v>18163.2</v>
          </cell>
          <cell r="L201">
            <v>15200</v>
          </cell>
          <cell r="M201">
            <v>18200</v>
          </cell>
          <cell r="N201">
            <v>0</v>
          </cell>
          <cell r="O201">
            <v>3</v>
          </cell>
          <cell r="P201">
            <v>3</v>
          </cell>
          <cell r="Q201" t="str">
            <v>PSN73750</v>
          </cell>
          <cell r="R201">
            <v>45992</v>
          </cell>
          <cell r="S201" t="str">
            <v>KP04/4</v>
          </cell>
          <cell r="T201" t="str">
            <v>PT KUDAMAS JAYA MAKMUR SENTOSA</v>
          </cell>
          <cell r="U201">
            <v>45992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2</v>
          </cell>
          <cell r="BC201">
            <v>2</v>
          </cell>
        </row>
        <row r="202">
          <cell r="B202" t="str">
            <v>OMZ6</v>
          </cell>
          <cell r="C202" t="str">
            <v>Omeprazole kapsul 20 mg (6)</v>
          </cell>
          <cell r="D202">
            <v>100</v>
          </cell>
          <cell r="E202" t="str">
            <v>tablet</v>
          </cell>
          <cell r="F202">
            <v>100</v>
          </cell>
          <cell r="G202">
            <v>100</v>
          </cell>
          <cell r="H202">
            <v>100</v>
          </cell>
          <cell r="I202">
            <v>214.89105454545458</v>
          </cell>
          <cell r="J202">
            <v>236.38016000000005</v>
          </cell>
          <cell r="K202">
            <v>283.65619200000003</v>
          </cell>
          <cell r="L202">
            <v>300</v>
          </cell>
          <cell r="M202">
            <v>300</v>
          </cell>
          <cell r="N202">
            <v>210</v>
          </cell>
          <cell r="O202">
            <v>210</v>
          </cell>
          <cell r="P202">
            <v>210</v>
          </cell>
          <cell r="Q202" t="str">
            <v xml:space="preserve"> 220206280</v>
          </cell>
          <cell r="R202">
            <v>45323</v>
          </cell>
          <cell r="S202" t="str">
            <v>KP03/3</v>
          </cell>
          <cell r="T202" t="str">
            <v>PT PLANET EXCELENCIA PHARMACY</v>
          </cell>
          <cell r="U202">
            <v>10</v>
          </cell>
          <cell r="V202">
            <v>0</v>
          </cell>
          <cell r="W202">
            <v>0</v>
          </cell>
          <cell r="X202">
            <v>20</v>
          </cell>
          <cell r="Y202">
            <v>40</v>
          </cell>
          <cell r="Z202">
            <v>30</v>
          </cell>
          <cell r="AA202">
            <v>40</v>
          </cell>
          <cell r="AB202">
            <v>20</v>
          </cell>
          <cell r="AC202">
            <v>20</v>
          </cell>
          <cell r="AD202">
            <v>20</v>
          </cell>
          <cell r="AE202">
            <v>20</v>
          </cell>
          <cell r="AF202">
            <v>20</v>
          </cell>
          <cell r="AG202">
            <v>20</v>
          </cell>
          <cell r="AH202">
            <v>20</v>
          </cell>
          <cell r="AI202">
            <v>20</v>
          </cell>
          <cell r="AJ202">
            <v>20</v>
          </cell>
          <cell r="AK202">
            <v>20</v>
          </cell>
          <cell r="AL202">
            <v>20</v>
          </cell>
          <cell r="AM202">
            <v>20</v>
          </cell>
          <cell r="AN202">
            <v>20</v>
          </cell>
          <cell r="AO202">
            <v>20</v>
          </cell>
          <cell r="AP202">
            <v>20</v>
          </cell>
          <cell r="AQ202">
            <v>20</v>
          </cell>
          <cell r="AR202">
            <v>20</v>
          </cell>
          <cell r="AS202">
            <v>20</v>
          </cell>
          <cell r="AT202">
            <v>20</v>
          </cell>
          <cell r="AU202">
            <v>20</v>
          </cell>
          <cell r="AV202">
            <v>20</v>
          </cell>
          <cell r="AW202">
            <v>20</v>
          </cell>
          <cell r="AX202">
            <v>20</v>
          </cell>
          <cell r="AY202">
            <v>20</v>
          </cell>
          <cell r="AZ202">
            <v>160</v>
          </cell>
          <cell r="BA202">
            <v>160</v>
          </cell>
          <cell r="BB202">
            <v>50</v>
          </cell>
          <cell r="BC202">
            <v>50</v>
          </cell>
        </row>
        <row r="203">
          <cell r="B203" t="str">
            <v>OMZ7</v>
          </cell>
          <cell r="C203" t="str">
            <v>Omeprazole kapsul 20 mg (7)</v>
          </cell>
          <cell r="D203">
            <v>100</v>
          </cell>
          <cell r="E203" t="str">
            <v>tablet</v>
          </cell>
          <cell r="F203">
            <v>100</v>
          </cell>
          <cell r="G203">
            <v>100</v>
          </cell>
          <cell r="H203">
            <v>100</v>
          </cell>
          <cell r="I203">
            <v>371.2</v>
          </cell>
          <cell r="J203">
            <v>408.32</v>
          </cell>
          <cell r="K203">
            <v>489.98399999999998</v>
          </cell>
          <cell r="L203">
            <v>500</v>
          </cell>
          <cell r="M203">
            <v>500</v>
          </cell>
          <cell r="N203">
            <v>0</v>
          </cell>
          <cell r="O203">
            <v>600</v>
          </cell>
          <cell r="P203">
            <v>600</v>
          </cell>
          <cell r="Q203" t="str">
            <v>2201038</v>
          </cell>
          <cell r="R203">
            <v>45292</v>
          </cell>
          <cell r="S203" t="str">
            <v>KP04/5</v>
          </cell>
          <cell r="T203" t="str">
            <v>PT PENTA VALENT</v>
          </cell>
          <cell r="U203">
            <v>45292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60</v>
          </cell>
          <cell r="AF203">
            <v>20</v>
          </cell>
          <cell r="AG203">
            <v>40</v>
          </cell>
          <cell r="AH203">
            <v>20</v>
          </cell>
          <cell r="AI203">
            <v>20</v>
          </cell>
          <cell r="AJ203">
            <v>20</v>
          </cell>
          <cell r="AK203">
            <v>20</v>
          </cell>
          <cell r="AL203">
            <v>10</v>
          </cell>
          <cell r="AM203">
            <v>50</v>
          </cell>
          <cell r="AN203">
            <v>50</v>
          </cell>
          <cell r="AO203">
            <v>50</v>
          </cell>
          <cell r="AP203">
            <v>20</v>
          </cell>
          <cell r="AQ203">
            <v>20</v>
          </cell>
          <cell r="AR203">
            <v>20</v>
          </cell>
          <cell r="AS203">
            <v>30</v>
          </cell>
          <cell r="AT203">
            <v>10</v>
          </cell>
          <cell r="AU203">
            <v>20</v>
          </cell>
          <cell r="AV203">
            <v>35</v>
          </cell>
          <cell r="AW203">
            <v>35</v>
          </cell>
          <cell r="AX203">
            <v>35</v>
          </cell>
          <cell r="AY203">
            <v>35</v>
          </cell>
          <cell r="AZ203">
            <v>415</v>
          </cell>
          <cell r="BA203">
            <v>415</v>
          </cell>
          <cell r="BB203">
            <v>185</v>
          </cell>
          <cell r="BC203">
            <v>185</v>
          </cell>
        </row>
        <row r="204">
          <cell r="B204" t="str">
            <v>ONDJ1</v>
          </cell>
          <cell r="C204" t="str">
            <v>Ondansetron 2 mg/ mL (2 mL)</v>
          </cell>
          <cell r="D204">
            <v>5</v>
          </cell>
          <cell r="E204" t="str">
            <v>ampul</v>
          </cell>
          <cell r="F204">
            <v>5</v>
          </cell>
          <cell r="G204">
            <v>5</v>
          </cell>
          <cell r="H204">
            <v>5</v>
          </cell>
          <cell r="I204">
            <v>5000</v>
          </cell>
          <cell r="J204">
            <v>5500</v>
          </cell>
          <cell r="K204">
            <v>6600</v>
          </cell>
          <cell r="L204">
            <v>5500</v>
          </cell>
          <cell r="M204">
            <v>6600</v>
          </cell>
          <cell r="N204">
            <v>3</v>
          </cell>
          <cell r="O204">
            <v>3</v>
          </cell>
          <cell r="P204">
            <v>3</v>
          </cell>
          <cell r="Q204" t="str">
            <v>IODSA10003-2</v>
          </cell>
          <cell r="R204">
            <v>3</v>
          </cell>
          <cell r="S204" t="str">
            <v>KP11/9</v>
          </cell>
          <cell r="T204" t="str">
            <v>PT.ENSEVAL PUTERA MEGATRADING</v>
          </cell>
          <cell r="U204">
            <v>3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3</v>
          </cell>
          <cell r="BC204">
            <v>3</v>
          </cell>
        </row>
        <row r="205">
          <cell r="B205" t="str">
            <v>ORLT15</v>
          </cell>
          <cell r="C205" t="str">
            <v>Oralit 200 mL sachet (5)</v>
          </cell>
          <cell r="D205">
            <v>100</v>
          </cell>
          <cell r="E205" t="str">
            <v>sachet</v>
          </cell>
          <cell r="F205">
            <v>100</v>
          </cell>
          <cell r="G205">
            <v>100</v>
          </cell>
          <cell r="H205">
            <v>100</v>
          </cell>
          <cell r="I205">
            <v>345.5</v>
          </cell>
          <cell r="J205">
            <v>380.05</v>
          </cell>
          <cell r="K205">
            <v>456.06</v>
          </cell>
          <cell r="L205">
            <v>400</v>
          </cell>
          <cell r="M205">
            <v>500</v>
          </cell>
          <cell r="N205">
            <v>223</v>
          </cell>
          <cell r="O205">
            <v>223</v>
          </cell>
          <cell r="P205">
            <v>223</v>
          </cell>
          <cell r="Q205" t="str">
            <v>26373166CC</v>
          </cell>
          <cell r="R205">
            <v>45169</v>
          </cell>
          <cell r="S205">
            <v>2802617390</v>
          </cell>
          <cell r="T205" t="str">
            <v>PT KIMIA FARMA</v>
          </cell>
          <cell r="U205">
            <v>2802616320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223</v>
          </cell>
          <cell r="BC205">
            <v>223</v>
          </cell>
        </row>
        <row r="206">
          <cell r="B206" t="str">
            <v>ORLT16</v>
          </cell>
          <cell r="C206" t="str">
            <v>Oralit 200 mL sachet (6)/FEFO</v>
          </cell>
          <cell r="D206">
            <v>100</v>
          </cell>
          <cell r="E206" t="str">
            <v>sachet</v>
          </cell>
          <cell r="F206">
            <v>100</v>
          </cell>
          <cell r="G206">
            <v>100</v>
          </cell>
          <cell r="H206">
            <v>100</v>
          </cell>
          <cell r="I206">
            <v>718.55</v>
          </cell>
          <cell r="J206">
            <v>790.40499999999997</v>
          </cell>
          <cell r="K206">
            <v>948.48599999999988</v>
          </cell>
          <cell r="L206">
            <v>800</v>
          </cell>
          <cell r="M206">
            <v>1000</v>
          </cell>
          <cell r="N206">
            <v>209</v>
          </cell>
          <cell r="O206">
            <v>209</v>
          </cell>
          <cell r="P206">
            <v>209</v>
          </cell>
          <cell r="Q206" t="str">
            <v>J92699B</v>
          </cell>
          <cell r="R206">
            <v>44846</v>
          </cell>
          <cell r="S206" t="str">
            <v>KP01/008</v>
          </cell>
          <cell r="T206" t="str">
            <v>PT KIMIA FARMA</v>
          </cell>
          <cell r="U206">
            <v>44846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5</v>
          </cell>
          <cell r="AW206">
            <v>5</v>
          </cell>
          <cell r="AX206">
            <v>5</v>
          </cell>
          <cell r="AY206">
            <v>5</v>
          </cell>
          <cell r="AZ206">
            <v>5</v>
          </cell>
          <cell r="BA206">
            <v>5</v>
          </cell>
          <cell r="BB206">
            <v>204</v>
          </cell>
          <cell r="BC206">
            <v>204</v>
          </cell>
        </row>
        <row r="207">
          <cell r="B207" t="str">
            <v>PCTD1</v>
          </cell>
          <cell r="C207" t="str">
            <v>Paracetamol Drop 15 mL</v>
          </cell>
          <cell r="D207">
            <v>1</v>
          </cell>
          <cell r="E207" t="str">
            <v>botol</v>
          </cell>
          <cell r="F207">
            <v>1</v>
          </cell>
          <cell r="G207">
            <v>1</v>
          </cell>
          <cell r="H207">
            <v>1</v>
          </cell>
          <cell r="I207">
            <v>6170.9090909090901</v>
          </cell>
          <cell r="J207">
            <v>6788</v>
          </cell>
          <cell r="K207">
            <v>8145.5999999999995</v>
          </cell>
          <cell r="L207">
            <v>6800</v>
          </cell>
          <cell r="M207">
            <v>8200</v>
          </cell>
          <cell r="N207">
            <v>3</v>
          </cell>
          <cell r="O207">
            <v>3</v>
          </cell>
          <cell r="P207">
            <v>3</v>
          </cell>
          <cell r="Q207" t="str">
            <v>S1205BA</v>
          </cell>
          <cell r="R207">
            <v>45261</v>
          </cell>
          <cell r="S207" t="str">
            <v>KP02/9</v>
          </cell>
          <cell r="T207" t="str">
            <v>PT PLANET EXCELENCIA PHARMACY</v>
          </cell>
          <cell r="U207">
            <v>45261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3</v>
          </cell>
          <cell r="BC207">
            <v>3</v>
          </cell>
        </row>
        <row r="208">
          <cell r="B208" t="str">
            <v>PCTS2</v>
          </cell>
          <cell r="C208" t="str">
            <v>Paracetamol Syrup 120mg/5mL (60mL) (2)</v>
          </cell>
          <cell r="D208">
            <v>1</v>
          </cell>
          <cell r="E208" t="str">
            <v>botol</v>
          </cell>
          <cell r="F208">
            <v>1</v>
          </cell>
          <cell r="G208">
            <v>1</v>
          </cell>
          <cell r="H208">
            <v>1</v>
          </cell>
          <cell r="I208">
            <v>4773</v>
          </cell>
          <cell r="J208">
            <v>5250.3</v>
          </cell>
          <cell r="K208">
            <v>6300.36</v>
          </cell>
          <cell r="L208">
            <v>5300</v>
          </cell>
          <cell r="M208">
            <v>6400</v>
          </cell>
          <cell r="N208">
            <v>2</v>
          </cell>
          <cell r="O208">
            <v>2</v>
          </cell>
          <cell r="P208">
            <v>2</v>
          </cell>
          <cell r="Q208" t="str">
            <v>004212</v>
          </cell>
          <cell r="R208">
            <v>45809</v>
          </cell>
          <cell r="S208" t="str">
            <v>KP10/7</v>
          </cell>
          <cell r="T208" t="str">
            <v>PT.SINGGASANA WITRA SURYAMAS</v>
          </cell>
          <cell r="U208">
            <v>45809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</v>
          </cell>
          <cell r="BC208">
            <v>2</v>
          </cell>
        </row>
        <row r="209">
          <cell r="B209" t="str">
            <v>PCTS3</v>
          </cell>
          <cell r="C209" t="str">
            <v>Paracetamol Syrup 120mg/5mL (60mL) (3)</v>
          </cell>
          <cell r="D209">
            <v>1</v>
          </cell>
          <cell r="E209" t="str">
            <v>botol</v>
          </cell>
          <cell r="F209">
            <v>1</v>
          </cell>
          <cell r="G209">
            <v>1</v>
          </cell>
          <cell r="H209">
            <v>1</v>
          </cell>
          <cell r="I209">
            <v>2500</v>
          </cell>
          <cell r="J209">
            <v>2750</v>
          </cell>
          <cell r="K209">
            <v>3300</v>
          </cell>
          <cell r="L209">
            <v>2800</v>
          </cell>
          <cell r="M209">
            <v>3300</v>
          </cell>
          <cell r="N209">
            <v>2</v>
          </cell>
          <cell r="O209">
            <v>2</v>
          </cell>
          <cell r="P209">
            <v>2</v>
          </cell>
          <cell r="Q209" t="str">
            <v>A12079</v>
          </cell>
          <cell r="R209">
            <v>45597</v>
          </cell>
          <cell r="S209" t="str">
            <v>KP01/03</v>
          </cell>
          <cell r="T209" t="str">
            <v>PT KUDAMAS JAYA MAKMUR SENTOSA</v>
          </cell>
          <cell r="U209">
            <v>45597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  <cell r="AS209">
            <v>1</v>
          </cell>
          <cell r="AT209">
            <v>1</v>
          </cell>
          <cell r="AU209">
            <v>1</v>
          </cell>
          <cell r="AV209">
            <v>1</v>
          </cell>
          <cell r="AW209">
            <v>1</v>
          </cell>
          <cell r="AX209">
            <v>1</v>
          </cell>
          <cell r="AY209">
            <v>1</v>
          </cell>
          <cell r="AZ209">
            <v>1</v>
          </cell>
          <cell r="BA209">
            <v>1</v>
          </cell>
          <cell r="BB209">
            <v>1</v>
          </cell>
          <cell r="BC209">
            <v>1</v>
          </cell>
        </row>
        <row r="210">
          <cell r="B210" t="str">
            <v>PRCT17</v>
          </cell>
          <cell r="C210" t="str">
            <v>Paracetamol tablet 500mg (PCT) (17)</v>
          </cell>
          <cell r="D210">
            <v>100</v>
          </cell>
          <cell r="E210" t="str">
            <v>tablet</v>
          </cell>
          <cell r="F210">
            <v>100</v>
          </cell>
          <cell r="G210">
            <v>100</v>
          </cell>
          <cell r="H210">
            <v>100</v>
          </cell>
          <cell r="I210">
            <v>184</v>
          </cell>
          <cell r="J210">
            <v>202.4</v>
          </cell>
          <cell r="K210">
            <v>242.88</v>
          </cell>
          <cell r="L210">
            <v>300</v>
          </cell>
          <cell r="M210">
            <v>300</v>
          </cell>
          <cell r="N210">
            <v>255</v>
          </cell>
          <cell r="O210">
            <v>255</v>
          </cell>
          <cell r="P210">
            <v>255</v>
          </cell>
          <cell r="Q210" t="str">
            <v>00821K0250</v>
          </cell>
          <cell r="R210">
            <v>46327</v>
          </cell>
          <cell r="S210" t="str">
            <v>KP03/8</v>
          </cell>
          <cell r="T210" t="str">
            <v>PT PENTA VALENT</v>
          </cell>
          <cell r="U210">
            <v>20</v>
          </cell>
          <cell r="V210">
            <v>0</v>
          </cell>
          <cell r="W210">
            <v>0</v>
          </cell>
          <cell r="X210">
            <v>70</v>
          </cell>
          <cell r="Y210">
            <v>40</v>
          </cell>
          <cell r="Z210">
            <v>10</v>
          </cell>
          <cell r="AA210">
            <v>10</v>
          </cell>
          <cell r="AB210">
            <v>20</v>
          </cell>
          <cell r="AC210">
            <v>20</v>
          </cell>
          <cell r="AD210">
            <v>20</v>
          </cell>
          <cell r="AE210">
            <v>25</v>
          </cell>
          <cell r="AF210">
            <v>20</v>
          </cell>
          <cell r="AG210">
            <v>20</v>
          </cell>
          <cell r="AH210">
            <v>25</v>
          </cell>
          <cell r="AI210">
            <v>25</v>
          </cell>
          <cell r="AJ210">
            <v>25</v>
          </cell>
          <cell r="AK210">
            <v>25</v>
          </cell>
          <cell r="AL210">
            <v>25</v>
          </cell>
          <cell r="AM210">
            <v>10</v>
          </cell>
          <cell r="AN210">
            <v>15</v>
          </cell>
          <cell r="AO210">
            <v>15</v>
          </cell>
          <cell r="AP210">
            <v>15</v>
          </cell>
          <cell r="AQ210">
            <v>15</v>
          </cell>
          <cell r="AR210">
            <v>15</v>
          </cell>
          <cell r="AS210">
            <v>15</v>
          </cell>
          <cell r="AT210">
            <v>15</v>
          </cell>
          <cell r="AU210">
            <v>15</v>
          </cell>
          <cell r="AV210">
            <v>15</v>
          </cell>
          <cell r="AW210">
            <v>15</v>
          </cell>
          <cell r="AX210">
            <v>15</v>
          </cell>
          <cell r="AY210">
            <v>15</v>
          </cell>
          <cell r="AZ210">
            <v>265</v>
          </cell>
          <cell r="BA210">
            <v>265</v>
          </cell>
          <cell r="BB210">
            <v>0</v>
          </cell>
          <cell r="BC210">
            <v>0</v>
          </cell>
        </row>
        <row r="211">
          <cell r="B211" t="str">
            <v>PRCT18</v>
          </cell>
          <cell r="C211" t="str">
            <v>Paracetamol tablet 500mg (PCT) (18)</v>
          </cell>
          <cell r="D211">
            <v>100</v>
          </cell>
          <cell r="E211" t="str">
            <v>tablet</v>
          </cell>
          <cell r="F211">
            <v>100</v>
          </cell>
          <cell r="G211">
            <v>100</v>
          </cell>
          <cell r="H211">
            <v>100</v>
          </cell>
          <cell r="I211">
            <v>167.5</v>
          </cell>
          <cell r="J211">
            <v>184.25000000000003</v>
          </cell>
          <cell r="K211">
            <v>221.10000000000002</v>
          </cell>
          <cell r="L211">
            <v>200</v>
          </cell>
          <cell r="M211">
            <v>300</v>
          </cell>
          <cell r="N211">
            <v>0</v>
          </cell>
          <cell r="O211">
            <v>300</v>
          </cell>
          <cell r="P211">
            <v>300</v>
          </cell>
          <cell r="Q211" t="str">
            <v>020624</v>
          </cell>
          <cell r="R211">
            <v>46419</v>
          </cell>
          <cell r="S211" t="str">
            <v>KP04/2</v>
          </cell>
          <cell r="T211" t="str">
            <v>PT SINGGASANA WITRA SURYAMAS</v>
          </cell>
          <cell r="U211">
            <v>46419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85</v>
          </cell>
          <cell r="AP211">
            <v>85</v>
          </cell>
          <cell r="AQ211">
            <v>85</v>
          </cell>
          <cell r="AR211">
            <v>85</v>
          </cell>
          <cell r="AS211">
            <v>85</v>
          </cell>
          <cell r="AT211">
            <v>15</v>
          </cell>
          <cell r="AU211">
            <v>15</v>
          </cell>
          <cell r="AV211">
            <v>15</v>
          </cell>
          <cell r="AW211">
            <v>15</v>
          </cell>
          <cell r="AX211">
            <v>15</v>
          </cell>
          <cell r="AY211">
            <v>15</v>
          </cell>
          <cell r="AZ211">
            <v>100</v>
          </cell>
          <cell r="BA211">
            <v>100</v>
          </cell>
          <cell r="BB211">
            <v>200</v>
          </cell>
          <cell r="BC211">
            <v>200</v>
          </cell>
        </row>
        <row r="212">
          <cell r="B212" t="str">
            <v>PRCT19</v>
          </cell>
          <cell r="C212" t="str">
            <v>Paracetamol tablet 500mg (PCT) (19)</v>
          </cell>
          <cell r="D212">
            <v>100</v>
          </cell>
          <cell r="E212" t="str">
            <v>tablet</v>
          </cell>
          <cell r="F212">
            <v>100</v>
          </cell>
          <cell r="G212">
            <v>100</v>
          </cell>
          <cell r="H212">
            <v>100</v>
          </cell>
          <cell r="I212">
            <v>167.5</v>
          </cell>
          <cell r="J212">
            <v>184.25000000000003</v>
          </cell>
          <cell r="K212">
            <v>221.10000000000002</v>
          </cell>
          <cell r="L212">
            <v>200</v>
          </cell>
          <cell r="M212">
            <v>300</v>
          </cell>
          <cell r="N212">
            <v>0</v>
          </cell>
          <cell r="O212">
            <v>200</v>
          </cell>
          <cell r="P212">
            <v>200</v>
          </cell>
          <cell r="Q212" t="str">
            <v>019924</v>
          </cell>
          <cell r="R212">
            <v>46419</v>
          </cell>
          <cell r="S212" t="str">
            <v>KP04/2</v>
          </cell>
          <cell r="T212" t="str">
            <v>PT SINGGASANA WITRA SURYAMAS</v>
          </cell>
          <cell r="U212">
            <v>46419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</v>
          </cell>
          <cell r="AO212">
            <v>10</v>
          </cell>
          <cell r="AP212">
            <v>10</v>
          </cell>
          <cell r="AQ212">
            <v>10</v>
          </cell>
          <cell r="AR212">
            <v>10</v>
          </cell>
          <cell r="AS212">
            <v>10</v>
          </cell>
          <cell r="AT212">
            <v>10</v>
          </cell>
          <cell r="AU212">
            <v>10</v>
          </cell>
          <cell r="AV212">
            <v>10</v>
          </cell>
          <cell r="AW212">
            <v>10</v>
          </cell>
          <cell r="AX212">
            <v>10</v>
          </cell>
          <cell r="AY212">
            <v>10</v>
          </cell>
          <cell r="AZ212">
            <v>30</v>
          </cell>
          <cell r="BA212">
            <v>30</v>
          </cell>
          <cell r="BB212">
            <v>170</v>
          </cell>
          <cell r="BC212">
            <v>170</v>
          </cell>
        </row>
        <row r="213">
          <cell r="B213" t="str">
            <v>PHEINJ1</v>
          </cell>
          <cell r="C213" t="str">
            <v>Phenobarbital Injeksi 50mg/mL</v>
          </cell>
          <cell r="D213">
            <v>30</v>
          </cell>
          <cell r="E213" t="str">
            <v>ampul</v>
          </cell>
          <cell r="F213">
            <v>30</v>
          </cell>
          <cell r="G213">
            <v>30</v>
          </cell>
          <cell r="H213">
            <v>30</v>
          </cell>
          <cell r="I213">
            <v>1801.8333333333333</v>
          </cell>
          <cell r="J213">
            <v>1982.0166666666667</v>
          </cell>
          <cell r="K213">
            <v>2378.42</v>
          </cell>
          <cell r="L213">
            <v>2000</v>
          </cell>
          <cell r="M213">
            <v>2400</v>
          </cell>
          <cell r="N213">
            <v>30</v>
          </cell>
          <cell r="O213">
            <v>30</v>
          </cell>
          <cell r="P213">
            <v>30</v>
          </cell>
          <cell r="Q213" t="str">
            <v>26803001-2</v>
          </cell>
          <cell r="R213">
            <v>45017</v>
          </cell>
          <cell r="S213" t="str">
            <v>FKT/BDG/2019/00018408</v>
          </cell>
          <cell r="T213" t="str">
            <v>PT RAJAWALI NURSINDO</v>
          </cell>
          <cell r="U213">
            <v>45017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30</v>
          </cell>
          <cell r="BC213">
            <v>30</v>
          </cell>
        </row>
        <row r="214">
          <cell r="B214" t="str">
            <v>PNBTL1</v>
          </cell>
          <cell r="C214" t="str">
            <v>Phenobarbital tablet 30 mg</v>
          </cell>
          <cell r="D214">
            <v>100</v>
          </cell>
          <cell r="E214" t="str">
            <v>tablet</v>
          </cell>
          <cell r="F214">
            <v>100</v>
          </cell>
          <cell r="G214">
            <v>100</v>
          </cell>
          <cell r="H214">
            <v>100</v>
          </cell>
          <cell r="I214">
            <v>218.18</v>
          </cell>
          <cell r="J214">
            <v>239.99800000000002</v>
          </cell>
          <cell r="K214">
            <v>287.99760000000003</v>
          </cell>
          <cell r="L214">
            <v>300</v>
          </cell>
          <cell r="M214">
            <v>300</v>
          </cell>
          <cell r="N214">
            <v>40</v>
          </cell>
          <cell r="O214">
            <v>40</v>
          </cell>
          <cell r="P214">
            <v>40</v>
          </cell>
          <cell r="Q214" t="str">
            <v>H81563B</v>
          </cell>
          <cell r="R214">
            <v>45121</v>
          </cell>
          <cell r="S214">
            <v>0</v>
          </cell>
          <cell r="T214" t="str">
            <v>PT KIMIA FARMA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40</v>
          </cell>
          <cell r="BC214">
            <v>40</v>
          </cell>
        </row>
        <row r="215">
          <cell r="B215" t="str">
            <v>PHYM1</v>
          </cell>
          <cell r="C215" t="str">
            <v>Phytomenadion Tablet 10 mg</v>
          </cell>
          <cell r="D215">
            <v>100</v>
          </cell>
          <cell r="E215" t="str">
            <v>tablet</v>
          </cell>
          <cell r="F215">
            <v>100</v>
          </cell>
          <cell r="G215">
            <v>100</v>
          </cell>
          <cell r="H215">
            <v>100</v>
          </cell>
          <cell r="I215">
            <v>192.72727272727272</v>
          </cell>
          <cell r="J215">
            <v>212</v>
          </cell>
          <cell r="K215">
            <v>254.39999999999998</v>
          </cell>
          <cell r="L215">
            <v>300</v>
          </cell>
          <cell r="M215">
            <v>300</v>
          </cell>
          <cell r="N215">
            <v>97</v>
          </cell>
          <cell r="O215">
            <v>97</v>
          </cell>
          <cell r="P215">
            <v>97</v>
          </cell>
          <cell r="Q215" t="str">
            <v>T5056009</v>
          </cell>
          <cell r="R215">
            <v>45901</v>
          </cell>
          <cell r="S215" t="str">
            <v>KP01/03</v>
          </cell>
          <cell r="T215" t="str">
            <v>PT KUDAMAS JAYA MAKMUR SENTOSA</v>
          </cell>
          <cell r="U215">
            <v>45901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</v>
          </cell>
          <cell r="BC215">
            <v>97</v>
          </cell>
        </row>
        <row r="216">
          <cell r="B216" t="str">
            <v>PHYM2</v>
          </cell>
          <cell r="C216" t="str">
            <v>Phytomenadion Tablet 10 mg (2)</v>
          </cell>
          <cell r="D216">
            <v>100</v>
          </cell>
          <cell r="E216" t="str">
            <v>tablet</v>
          </cell>
          <cell r="F216">
            <v>100</v>
          </cell>
          <cell r="G216">
            <v>100</v>
          </cell>
          <cell r="H216">
            <v>100</v>
          </cell>
          <cell r="I216">
            <v>192.72727272727272</v>
          </cell>
          <cell r="J216">
            <v>212</v>
          </cell>
          <cell r="K216">
            <v>254.39999999999998</v>
          </cell>
          <cell r="L216">
            <v>300</v>
          </cell>
          <cell r="M216">
            <v>300</v>
          </cell>
          <cell r="N216">
            <v>100</v>
          </cell>
          <cell r="O216">
            <v>100</v>
          </cell>
          <cell r="P216">
            <v>100</v>
          </cell>
          <cell r="Q216" t="str">
            <v>T5056010</v>
          </cell>
          <cell r="R216">
            <v>45901</v>
          </cell>
          <cell r="S216" t="str">
            <v>KP01/03</v>
          </cell>
          <cell r="T216" t="str">
            <v>PT KUDAMAS JAYA MAKMUR SENTOSA</v>
          </cell>
          <cell r="U216">
            <v>45901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100</v>
          </cell>
          <cell r="BC216">
            <v>100</v>
          </cell>
        </row>
        <row r="217">
          <cell r="B217" t="str">
            <v>PROVD6</v>
          </cell>
          <cell r="C217" t="str">
            <v xml:space="preserve">Prove D3-1000 IU tablet (6) </v>
          </cell>
          <cell r="D217">
            <v>30</v>
          </cell>
          <cell r="E217" t="str">
            <v>tablet</v>
          </cell>
          <cell r="F217">
            <v>30</v>
          </cell>
          <cell r="G217">
            <v>30</v>
          </cell>
          <cell r="H217">
            <v>30</v>
          </cell>
          <cell r="I217">
            <v>30</v>
          </cell>
          <cell r="J217">
            <v>30</v>
          </cell>
          <cell r="K217">
            <v>30</v>
          </cell>
          <cell r="L217">
            <v>30</v>
          </cell>
          <cell r="M217">
            <v>30</v>
          </cell>
          <cell r="N217">
            <v>30</v>
          </cell>
          <cell r="O217">
            <v>30</v>
          </cell>
          <cell r="P217">
            <v>30</v>
          </cell>
          <cell r="Q217" t="str">
            <v>TPODA10176</v>
          </cell>
          <cell r="R217">
            <v>46204</v>
          </cell>
          <cell r="S217">
            <v>46204</v>
          </cell>
          <cell r="T217">
            <v>46204</v>
          </cell>
          <cell r="U217">
            <v>46204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30</v>
          </cell>
          <cell r="BC217">
            <v>30</v>
          </cell>
        </row>
        <row r="218">
          <cell r="B218" t="str">
            <v>PROVD9</v>
          </cell>
          <cell r="C218" t="str">
            <v xml:space="preserve">Prove D3-1000 IU tablet (9) </v>
          </cell>
          <cell r="D218">
            <v>30</v>
          </cell>
          <cell r="E218" t="str">
            <v>tablet</v>
          </cell>
          <cell r="F218">
            <v>30</v>
          </cell>
          <cell r="G218">
            <v>30</v>
          </cell>
          <cell r="H218">
            <v>30</v>
          </cell>
          <cell r="I218">
            <v>30</v>
          </cell>
          <cell r="J218">
            <v>30</v>
          </cell>
          <cell r="K218">
            <v>30</v>
          </cell>
          <cell r="L218">
            <v>30</v>
          </cell>
          <cell r="M218">
            <v>30</v>
          </cell>
          <cell r="N218">
            <v>700</v>
          </cell>
          <cell r="O218">
            <v>700</v>
          </cell>
          <cell r="P218">
            <v>700</v>
          </cell>
          <cell r="Q218" t="str">
            <v xml:space="preserve"> TPODA10244</v>
          </cell>
          <cell r="R218">
            <v>45170</v>
          </cell>
          <cell r="S218" t="str">
            <v>KP03/1</v>
          </cell>
          <cell r="T218" t="str">
            <v>APOTEK BUMI MEDIKA GANESA</v>
          </cell>
          <cell r="U218">
            <v>15</v>
          </cell>
          <cell r="V218">
            <v>0</v>
          </cell>
          <cell r="W218">
            <v>0</v>
          </cell>
          <cell r="X218">
            <v>10</v>
          </cell>
          <cell r="Y218">
            <v>10</v>
          </cell>
          <cell r="Z218">
            <v>10</v>
          </cell>
          <cell r="AA218">
            <v>30</v>
          </cell>
          <cell r="AB218">
            <v>30</v>
          </cell>
          <cell r="AC218">
            <v>30</v>
          </cell>
          <cell r="AD218">
            <v>30</v>
          </cell>
          <cell r="AE218">
            <v>30</v>
          </cell>
          <cell r="AF218">
            <v>30</v>
          </cell>
          <cell r="AG218">
            <v>20</v>
          </cell>
          <cell r="AH218">
            <v>20</v>
          </cell>
          <cell r="AI218">
            <v>20</v>
          </cell>
          <cell r="AJ218">
            <v>20</v>
          </cell>
          <cell r="AK218">
            <v>20</v>
          </cell>
          <cell r="AL218">
            <v>20</v>
          </cell>
          <cell r="AM218">
            <v>20</v>
          </cell>
          <cell r="AN218">
            <v>20</v>
          </cell>
          <cell r="AO218">
            <v>20</v>
          </cell>
          <cell r="AP218">
            <v>20</v>
          </cell>
          <cell r="AQ218">
            <v>20</v>
          </cell>
          <cell r="AR218">
            <v>20</v>
          </cell>
          <cell r="AS218">
            <v>20</v>
          </cell>
          <cell r="AT218">
            <v>20</v>
          </cell>
          <cell r="AU218">
            <v>20</v>
          </cell>
          <cell r="AV218">
            <v>20</v>
          </cell>
          <cell r="AW218">
            <v>20</v>
          </cell>
          <cell r="AX218">
            <v>20</v>
          </cell>
          <cell r="AY218">
            <v>20</v>
          </cell>
          <cell r="AZ218">
            <v>85</v>
          </cell>
          <cell r="BA218">
            <v>85</v>
          </cell>
          <cell r="BB218">
            <v>615</v>
          </cell>
          <cell r="BC218">
            <v>615</v>
          </cell>
        </row>
        <row r="219">
          <cell r="B219" t="str">
            <v>PRZNS11</v>
          </cell>
          <cell r="C219" t="str">
            <v>Pyrazinamide tablet 500 mg (1)</v>
          </cell>
          <cell r="D219">
            <v>100</v>
          </cell>
          <cell r="E219" t="str">
            <v>tablet</v>
          </cell>
          <cell r="F219">
            <v>261</v>
          </cell>
          <cell r="G219">
            <v>287.10000000000002</v>
          </cell>
          <cell r="H219">
            <v>344.52000000000004</v>
          </cell>
          <cell r="I219">
            <v>312.85000000000002</v>
          </cell>
          <cell r="J219">
            <v>344.13500000000005</v>
          </cell>
          <cell r="K219">
            <v>412.96200000000005</v>
          </cell>
          <cell r="L219">
            <v>400</v>
          </cell>
          <cell r="M219">
            <v>500</v>
          </cell>
          <cell r="N219">
            <v>300</v>
          </cell>
          <cell r="O219">
            <v>300</v>
          </cell>
          <cell r="P219">
            <v>300</v>
          </cell>
          <cell r="Q219" t="str">
            <v>G81388B</v>
          </cell>
          <cell r="R219">
            <v>45078</v>
          </cell>
          <cell r="S219">
            <v>2801959345</v>
          </cell>
          <cell r="T219" t="str">
            <v>PT. KIMIA FARMA</v>
          </cell>
          <cell r="U219">
            <v>2801958912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300</v>
          </cell>
          <cell r="BC219">
            <v>300</v>
          </cell>
        </row>
        <row r="220">
          <cell r="B220" t="str">
            <v>PRZNS12</v>
          </cell>
          <cell r="C220" t="str">
            <v>Pyrazinamide tablet 500 mg (2)</v>
          </cell>
          <cell r="D220">
            <v>100</v>
          </cell>
          <cell r="E220" t="str">
            <v>tablet</v>
          </cell>
          <cell r="F220">
            <v>261</v>
          </cell>
          <cell r="G220">
            <v>287.10000000000002</v>
          </cell>
          <cell r="H220">
            <v>344.52000000000004</v>
          </cell>
          <cell r="I220">
            <v>344.519775390625</v>
          </cell>
          <cell r="J220">
            <v>344</v>
          </cell>
          <cell r="K220">
            <v>412.96200000000005</v>
          </cell>
          <cell r="L220">
            <v>400</v>
          </cell>
          <cell r="M220">
            <v>500</v>
          </cell>
          <cell r="N220">
            <v>500</v>
          </cell>
          <cell r="O220">
            <v>500</v>
          </cell>
          <cell r="P220">
            <v>500</v>
          </cell>
          <cell r="Q220" t="str">
            <v>H81701B</v>
          </cell>
          <cell r="R220">
            <v>45137</v>
          </cell>
          <cell r="S220" t="str">
            <v>20190612-10990</v>
          </cell>
          <cell r="T220" t="str">
            <v>PT. KIMIA FARMA</v>
          </cell>
          <cell r="U220">
            <v>45137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500</v>
          </cell>
          <cell r="BC220">
            <v>500</v>
          </cell>
        </row>
        <row r="221">
          <cell r="B221" t="str">
            <v>RNTDS5</v>
          </cell>
          <cell r="C221" t="str">
            <v>Ranitidin tablet 150 mg (5)</v>
          </cell>
          <cell r="D221">
            <v>100</v>
          </cell>
          <cell r="E221" t="str">
            <v>tablet</v>
          </cell>
          <cell r="F221">
            <v>100</v>
          </cell>
          <cell r="G221">
            <v>100</v>
          </cell>
          <cell r="H221">
            <v>100</v>
          </cell>
          <cell r="I221">
            <v>136.36363636363635</v>
          </cell>
          <cell r="J221">
            <v>150</v>
          </cell>
          <cell r="K221">
            <v>180</v>
          </cell>
          <cell r="L221">
            <v>200</v>
          </cell>
          <cell r="M221">
            <v>200</v>
          </cell>
          <cell r="N221">
            <v>38</v>
          </cell>
          <cell r="O221">
            <v>38</v>
          </cell>
          <cell r="P221">
            <v>38</v>
          </cell>
          <cell r="Q221" t="str">
            <v>HTRNTB18904</v>
          </cell>
          <cell r="R221">
            <v>45231</v>
          </cell>
          <cell r="S221" t="str">
            <v>KP01/03</v>
          </cell>
          <cell r="T221" t="str">
            <v>PT KUDAMAS JAYA MAKMUR SENTOSA</v>
          </cell>
          <cell r="U221">
            <v>45231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20</v>
          </cell>
          <cell r="AI221">
            <v>20</v>
          </cell>
          <cell r="AJ221">
            <v>20</v>
          </cell>
          <cell r="AK221">
            <v>20</v>
          </cell>
          <cell r="AL221">
            <v>20</v>
          </cell>
          <cell r="AM221">
            <v>20</v>
          </cell>
          <cell r="AN221">
            <v>20</v>
          </cell>
          <cell r="AO221">
            <v>20</v>
          </cell>
          <cell r="AP221">
            <v>20</v>
          </cell>
          <cell r="AQ221">
            <v>20</v>
          </cell>
          <cell r="AR221">
            <v>20</v>
          </cell>
          <cell r="AS221">
            <v>20</v>
          </cell>
          <cell r="AT221">
            <v>20</v>
          </cell>
          <cell r="AU221">
            <v>10</v>
          </cell>
          <cell r="AV221">
            <v>10</v>
          </cell>
          <cell r="AW221">
            <v>10</v>
          </cell>
          <cell r="AX221">
            <v>10</v>
          </cell>
          <cell r="AY221">
            <v>10</v>
          </cell>
          <cell r="AZ221">
            <v>30</v>
          </cell>
          <cell r="BA221">
            <v>30</v>
          </cell>
          <cell r="BB221">
            <v>8</v>
          </cell>
          <cell r="BC221">
            <v>8</v>
          </cell>
        </row>
        <row r="222">
          <cell r="B222" t="str">
            <v>RECOL1</v>
          </cell>
          <cell r="C222" t="str">
            <v>Reco Eye Drop (1)</v>
          </cell>
          <cell r="D222">
            <v>1</v>
          </cell>
          <cell r="E222" t="str">
            <v>botol</v>
          </cell>
          <cell r="F222">
            <v>1</v>
          </cell>
          <cell r="G222">
            <v>1</v>
          </cell>
          <cell r="H222">
            <v>1</v>
          </cell>
          <cell r="I222">
            <v>7363.6363636363631</v>
          </cell>
          <cell r="J222">
            <v>8100</v>
          </cell>
          <cell r="K222">
            <v>9720</v>
          </cell>
          <cell r="L222">
            <v>8100</v>
          </cell>
          <cell r="M222">
            <v>9800</v>
          </cell>
          <cell r="N222">
            <v>2</v>
          </cell>
          <cell r="O222">
            <v>2</v>
          </cell>
          <cell r="P222">
            <v>2</v>
          </cell>
          <cell r="Q222" t="str">
            <v>0090521015</v>
          </cell>
          <cell r="R222">
            <v>44866</v>
          </cell>
          <cell r="S222" t="str">
            <v>KP08/06</v>
          </cell>
          <cell r="T222" t="str">
            <v>PT. PLANET EXCELENCIA PHARMACY</v>
          </cell>
          <cell r="U222">
            <v>44866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</v>
          </cell>
          <cell r="BC222">
            <v>2</v>
          </cell>
        </row>
        <row r="223">
          <cell r="B223" t="str">
            <v>RECOL2</v>
          </cell>
          <cell r="C223" t="str">
            <v>Reco Eye Drop (2)</v>
          </cell>
          <cell r="D223">
            <v>1</v>
          </cell>
          <cell r="E223" t="str">
            <v>botol</v>
          </cell>
          <cell r="F223">
            <v>1</v>
          </cell>
          <cell r="G223">
            <v>1</v>
          </cell>
          <cell r="H223">
            <v>1</v>
          </cell>
          <cell r="I223">
            <v>7363.6363636363631</v>
          </cell>
          <cell r="J223">
            <v>8100</v>
          </cell>
          <cell r="K223">
            <v>9720</v>
          </cell>
          <cell r="L223">
            <v>8100</v>
          </cell>
          <cell r="M223">
            <v>9800</v>
          </cell>
          <cell r="N223">
            <v>10</v>
          </cell>
          <cell r="O223">
            <v>10</v>
          </cell>
          <cell r="P223">
            <v>10</v>
          </cell>
          <cell r="Q223" t="str">
            <v>0091121012</v>
          </cell>
          <cell r="R223">
            <v>45047</v>
          </cell>
          <cell r="S223" t="str">
            <v>KP01/03</v>
          </cell>
          <cell r="T223" t="str">
            <v>PT KUDAMAS JAYA MAKMUR SENTOSA</v>
          </cell>
          <cell r="U223">
            <v>45047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10</v>
          </cell>
          <cell r="BC223">
            <v>10</v>
          </cell>
        </row>
        <row r="224">
          <cell r="B224" t="str">
            <v>RECOSM2</v>
          </cell>
          <cell r="C224" t="str">
            <v>Reco Eye Ointment (2)</v>
          </cell>
          <cell r="D224">
            <v>1</v>
          </cell>
          <cell r="E224" t="str">
            <v>botol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8</v>
          </cell>
          <cell r="O224">
            <v>8</v>
          </cell>
          <cell r="P224">
            <v>8</v>
          </cell>
          <cell r="Q224" t="str">
            <v>015221001</v>
          </cell>
          <cell r="R224">
            <v>45627</v>
          </cell>
          <cell r="S224">
            <v>45627</v>
          </cell>
          <cell r="T224">
            <v>45627</v>
          </cell>
          <cell r="U224">
            <v>45627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  <cell r="AH224">
            <v>1</v>
          </cell>
          <cell r="AI224">
            <v>1</v>
          </cell>
          <cell r="AJ224">
            <v>1</v>
          </cell>
          <cell r="AK224">
            <v>1</v>
          </cell>
          <cell r="AL224">
            <v>1</v>
          </cell>
          <cell r="AM224">
            <v>1</v>
          </cell>
          <cell r="AN224">
            <v>1</v>
          </cell>
          <cell r="AO224">
            <v>1</v>
          </cell>
          <cell r="AP224">
            <v>1</v>
          </cell>
          <cell r="AQ224">
            <v>1</v>
          </cell>
          <cell r="AR224">
            <v>1</v>
          </cell>
          <cell r="AS224">
            <v>1</v>
          </cell>
          <cell r="AT224">
            <v>1</v>
          </cell>
          <cell r="AU224">
            <v>1</v>
          </cell>
          <cell r="AV224">
            <v>1</v>
          </cell>
          <cell r="AW224">
            <v>1</v>
          </cell>
          <cell r="AX224">
            <v>1</v>
          </cell>
          <cell r="AY224">
            <v>1</v>
          </cell>
          <cell r="AZ224">
            <v>2</v>
          </cell>
          <cell r="BA224">
            <v>2</v>
          </cell>
          <cell r="BB224">
            <v>6</v>
          </cell>
          <cell r="BC224">
            <v>6</v>
          </cell>
        </row>
        <row r="225">
          <cell r="B225" t="str">
            <v>RFMPS2</v>
          </cell>
          <cell r="C225" t="str">
            <v>Rifampicin  tablet 450 mg</v>
          </cell>
          <cell r="D225">
            <v>100</v>
          </cell>
          <cell r="E225" t="str">
            <v>tablet</v>
          </cell>
          <cell r="F225">
            <v>1042</v>
          </cell>
          <cell r="G225">
            <v>1146.2</v>
          </cell>
          <cell r="H225">
            <v>1375.44</v>
          </cell>
          <cell r="I225">
            <v>1650</v>
          </cell>
          <cell r="J225">
            <v>1815.0000000000002</v>
          </cell>
          <cell r="K225">
            <v>2178</v>
          </cell>
          <cell r="L225">
            <v>1900</v>
          </cell>
          <cell r="M225">
            <v>2200</v>
          </cell>
          <cell r="N225">
            <v>500</v>
          </cell>
          <cell r="O225">
            <v>500</v>
          </cell>
          <cell r="P225">
            <v>500</v>
          </cell>
          <cell r="Q225" t="str">
            <v>19RF3004</v>
          </cell>
          <cell r="R225">
            <v>44977</v>
          </cell>
          <cell r="S225" t="str">
            <v>1220018024</v>
          </cell>
          <cell r="T225" t="str">
            <v>PT. INDOFARMA GLOBAL MEDIKA</v>
          </cell>
          <cell r="U225">
            <v>44977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500</v>
          </cell>
          <cell r="BC225">
            <v>500</v>
          </cell>
        </row>
        <row r="226">
          <cell r="B226" t="str">
            <v>RILL1</v>
          </cell>
          <cell r="C226" t="str">
            <v>Ringer Lactate 500 mL</v>
          </cell>
          <cell r="D226">
            <v>1</v>
          </cell>
          <cell r="E226" t="str">
            <v>botol</v>
          </cell>
          <cell r="F226">
            <v>1</v>
          </cell>
          <cell r="G226">
            <v>1</v>
          </cell>
          <cell r="H226">
            <v>1</v>
          </cell>
          <cell r="I226">
            <v>7727.272727272727</v>
          </cell>
          <cell r="J226">
            <v>8500</v>
          </cell>
          <cell r="K226">
            <v>10200</v>
          </cell>
          <cell r="L226">
            <v>8500</v>
          </cell>
          <cell r="M226">
            <v>10200</v>
          </cell>
          <cell r="N226">
            <v>4</v>
          </cell>
          <cell r="O226">
            <v>4</v>
          </cell>
          <cell r="P226">
            <v>4</v>
          </cell>
          <cell r="Q226" t="str">
            <v>510803</v>
          </cell>
          <cell r="R226">
            <v>45839</v>
          </cell>
          <cell r="S226" t="str">
            <v>KP11/10</v>
          </cell>
          <cell r="T226" t="str">
            <v>PT KUDAMAS JAYA MAKMUR SENTOSA</v>
          </cell>
          <cell r="U226">
            <v>45839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4</v>
          </cell>
          <cell r="BC226">
            <v>4</v>
          </cell>
        </row>
        <row r="227">
          <cell r="B227" t="str">
            <v>RILL2</v>
          </cell>
          <cell r="C227" t="str">
            <v>Ringer Lactate 500 mL (2)</v>
          </cell>
          <cell r="D227">
            <v>1</v>
          </cell>
          <cell r="E227" t="str">
            <v>botol</v>
          </cell>
          <cell r="F227">
            <v>1</v>
          </cell>
          <cell r="G227">
            <v>1</v>
          </cell>
          <cell r="H227">
            <v>1</v>
          </cell>
          <cell r="I227">
            <v>7727.272727272727</v>
          </cell>
          <cell r="J227">
            <v>8500</v>
          </cell>
          <cell r="K227">
            <v>10200</v>
          </cell>
          <cell r="L227">
            <v>8500</v>
          </cell>
          <cell r="M227">
            <v>10200</v>
          </cell>
          <cell r="N227">
            <v>3</v>
          </cell>
          <cell r="O227">
            <v>3</v>
          </cell>
          <cell r="P227">
            <v>3</v>
          </cell>
          <cell r="Q227" t="str">
            <v>510808</v>
          </cell>
          <cell r="R227">
            <v>45839</v>
          </cell>
          <cell r="S227" t="str">
            <v>KP11/10</v>
          </cell>
          <cell r="T227" t="str">
            <v>PT KUDAMAS JAYA MAKMUR SENTOSA</v>
          </cell>
          <cell r="U227">
            <v>45839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3</v>
          </cell>
          <cell r="BC227">
            <v>3</v>
          </cell>
        </row>
        <row r="228">
          <cell r="B228" t="str">
            <v>SLBTS13</v>
          </cell>
          <cell r="C228" t="str">
            <v>Salbutamol tablet 2 mg (3)</v>
          </cell>
          <cell r="D228">
            <v>100</v>
          </cell>
          <cell r="E228" t="str">
            <v>tablet</v>
          </cell>
          <cell r="F228">
            <v>100</v>
          </cell>
          <cell r="G228">
            <v>100</v>
          </cell>
          <cell r="H228">
            <v>100</v>
          </cell>
          <cell r="I228">
            <v>102.98</v>
          </cell>
          <cell r="J228">
            <v>113.27800000000002</v>
          </cell>
          <cell r="K228">
            <v>135.93360000000001</v>
          </cell>
          <cell r="L228">
            <v>200</v>
          </cell>
          <cell r="M228">
            <v>200</v>
          </cell>
          <cell r="N228">
            <v>225</v>
          </cell>
          <cell r="O228">
            <v>225</v>
          </cell>
          <cell r="P228">
            <v>225</v>
          </cell>
          <cell r="Q228" t="str">
            <v>F91599B</v>
          </cell>
          <cell r="R228">
            <v>45071</v>
          </cell>
          <cell r="S228" t="str">
            <v>KP03/007</v>
          </cell>
          <cell r="T228" t="str">
            <v>PT KIMIA FARMA</v>
          </cell>
          <cell r="U228">
            <v>45071</v>
          </cell>
          <cell r="V228">
            <v>0</v>
          </cell>
          <cell r="W228">
            <v>0</v>
          </cell>
          <cell r="X228">
            <v>15</v>
          </cell>
          <cell r="Y228">
            <v>15</v>
          </cell>
          <cell r="Z228">
            <v>15</v>
          </cell>
          <cell r="AA228">
            <v>15</v>
          </cell>
          <cell r="AB228">
            <v>15</v>
          </cell>
          <cell r="AC228">
            <v>15</v>
          </cell>
          <cell r="AD228">
            <v>15</v>
          </cell>
          <cell r="AE228">
            <v>15</v>
          </cell>
          <cell r="AF228">
            <v>15</v>
          </cell>
          <cell r="AG228">
            <v>15</v>
          </cell>
          <cell r="AH228">
            <v>15</v>
          </cell>
          <cell r="AI228">
            <v>15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15</v>
          </cell>
          <cell r="AQ228">
            <v>15</v>
          </cell>
          <cell r="AR228">
            <v>15</v>
          </cell>
          <cell r="AS228">
            <v>15</v>
          </cell>
          <cell r="AT228">
            <v>15</v>
          </cell>
          <cell r="AU228">
            <v>15</v>
          </cell>
          <cell r="AV228">
            <v>15</v>
          </cell>
          <cell r="AW228">
            <v>15</v>
          </cell>
          <cell r="AX228">
            <v>15</v>
          </cell>
          <cell r="AY228">
            <v>15</v>
          </cell>
          <cell r="AZ228">
            <v>15</v>
          </cell>
          <cell r="BA228">
            <v>15</v>
          </cell>
          <cell r="BB228">
            <v>210</v>
          </cell>
          <cell r="BC228">
            <v>210</v>
          </cell>
        </row>
        <row r="229">
          <cell r="B229" t="str">
            <v>SLBTS2</v>
          </cell>
          <cell r="C229" t="str">
            <v>Salbutamol tablet 4 mg (2)</v>
          </cell>
          <cell r="D229">
            <v>100</v>
          </cell>
          <cell r="E229" t="str">
            <v>tablet</v>
          </cell>
          <cell r="F229">
            <v>95</v>
          </cell>
          <cell r="G229">
            <v>104.50000000000001</v>
          </cell>
          <cell r="H229">
            <v>125.4</v>
          </cell>
          <cell r="I229">
            <v>91.3</v>
          </cell>
          <cell r="J229">
            <v>100.43</v>
          </cell>
          <cell r="K229">
            <v>120.51600000000001</v>
          </cell>
          <cell r="L229">
            <v>200</v>
          </cell>
          <cell r="M229">
            <v>200</v>
          </cell>
          <cell r="N229">
            <v>15</v>
          </cell>
          <cell r="O229">
            <v>15</v>
          </cell>
          <cell r="P229">
            <v>15</v>
          </cell>
          <cell r="Q229" t="str">
            <v>I81830B</v>
          </cell>
          <cell r="R229">
            <v>44787</v>
          </cell>
          <cell r="S229">
            <v>2801956245</v>
          </cell>
          <cell r="T229" t="str">
            <v>PT. KIMIA FARMA</v>
          </cell>
          <cell r="U229">
            <v>2801954816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15</v>
          </cell>
          <cell r="AI229">
            <v>15</v>
          </cell>
          <cell r="AJ229">
            <v>15</v>
          </cell>
          <cell r="AK229">
            <v>15</v>
          </cell>
          <cell r="AL229">
            <v>15</v>
          </cell>
          <cell r="AM229">
            <v>15</v>
          </cell>
          <cell r="AN229">
            <v>15</v>
          </cell>
          <cell r="AO229">
            <v>15</v>
          </cell>
          <cell r="AP229">
            <v>15</v>
          </cell>
          <cell r="AQ229">
            <v>15</v>
          </cell>
          <cell r="AR229">
            <v>15</v>
          </cell>
          <cell r="AS229">
            <v>15</v>
          </cell>
          <cell r="AT229">
            <v>15</v>
          </cell>
          <cell r="AU229">
            <v>15</v>
          </cell>
          <cell r="AV229">
            <v>15</v>
          </cell>
          <cell r="AW229">
            <v>15</v>
          </cell>
          <cell r="AX229">
            <v>15</v>
          </cell>
          <cell r="AY229">
            <v>15</v>
          </cell>
          <cell r="AZ229">
            <v>15</v>
          </cell>
          <cell r="BA229">
            <v>15</v>
          </cell>
          <cell r="BB229">
            <v>0</v>
          </cell>
          <cell r="BC229">
            <v>0</v>
          </cell>
        </row>
        <row r="230">
          <cell r="B230" t="str">
            <v>SLCL14</v>
          </cell>
          <cell r="C230" t="str">
            <v>Salicyl Talk 2% (60 g) (4)</v>
          </cell>
          <cell r="D230">
            <v>1</v>
          </cell>
          <cell r="E230" t="str">
            <v>pcs</v>
          </cell>
          <cell r="F230">
            <v>1</v>
          </cell>
          <cell r="G230">
            <v>1</v>
          </cell>
          <cell r="H230">
            <v>1</v>
          </cell>
          <cell r="I230">
            <v>5460</v>
          </cell>
          <cell r="J230">
            <v>6006.0000000000009</v>
          </cell>
          <cell r="K230">
            <v>7207.2000000000007</v>
          </cell>
          <cell r="L230">
            <v>6100</v>
          </cell>
          <cell r="M230">
            <v>7300</v>
          </cell>
          <cell r="N230">
            <v>14</v>
          </cell>
          <cell r="O230">
            <v>14</v>
          </cell>
          <cell r="P230">
            <v>14</v>
          </cell>
          <cell r="Q230" t="str">
            <v>I93052S</v>
          </cell>
          <cell r="R230">
            <v>45536</v>
          </cell>
          <cell r="S230">
            <v>2802617390</v>
          </cell>
          <cell r="T230" t="str">
            <v>PT KIMIA FARMA</v>
          </cell>
          <cell r="U230">
            <v>2802616320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1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K230">
            <v>1</v>
          </cell>
          <cell r="AL230">
            <v>1</v>
          </cell>
          <cell r="AM230">
            <v>1</v>
          </cell>
          <cell r="AN230">
            <v>1</v>
          </cell>
          <cell r="AO230">
            <v>1</v>
          </cell>
          <cell r="AP230">
            <v>1</v>
          </cell>
          <cell r="AQ230">
            <v>1</v>
          </cell>
          <cell r="AR230">
            <v>1</v>
          </cell>
          <cell r="AS230">
            <v>1</v>
          </cell>
          <cell r="AT230">
            <v>1</v>
          </cell>
          <cell r="AU230">
            <v>1</v>
          </cell>
          <cell r="AV230">
            <v>1</v>
          </cell>
          <cell r="AW230">
            <v>1</v>
          </cell>
          <cell r="AX230">
            <v>1</v>
          </cell>
          <cell r="AY230">
            <v>1</v>
          </cell>
          <cell r="AZ230">
            <v>1</v>
          </cell>
          <cell r="BA230">
            <v>1</v>
          </cell>
          <cell r="BB230">
            <v>13</v>
          </cell>
          <cell r="BC230">
            <v>13</v>
          </cell>
        </row>
        <row r="231">
          <cell r="B231" t="str">
            <v>SNDR21</v>
          </cell>
          <cell r="C231" t="str">
            <v>Sanadryl DMP Sirup 60 ml (1)</v>
          </cell>
          <cell r="D231">
            <v>1</v>
          </cell>
          <cell r="E231" t="str">
            <v>botol</v>
          </cell>
          <cell r="F231">
            <v>1</v>
          </cell>
          <cell r="G231">
            <v>1</v>
          </cell>
          <cell r="H231">
            <v>1</v>
          </cell>
          <cell r="I231">
            <v>12909.090909090908</v>
          </cell>
          <cell r="J231">
            <v>14200</v>
          </cell>
          <cell r="K231">
            <v>17040</v>
          </cell>
          <cell r="L231">
            <v>14200</v>
          </cell>
          <cell r="M231">
            <v>17100</v>
          </cell>
          <cell r="N231">
            <v>20</v>
          </cell>
          <cell r="O231">
            <v>20</v>
          </cell>
          <cell r="P231">
            <v>20</v>
          </cell>
          <cell r="Q231" t="str">
            <v>CB0738</v>
          </cell>
          <cell r="R231">
            <v>45323</v>
          </cell>
          <cell r="S231" t="str">
            <v>KP03/11</v>
          </cell>
          <cell r="T231" t="str">
            <v>PT KUDAMAS JAYA MAKMUR SENTOSA</v>
          </cell>
          <cell r="U231">
            <v>45323</v>
          </cell>
          <cell r="V231">
            <v>0</v>
          </cell>
          <cell r="W231">
            <v>0</v>
          </cell>
          <cell r="X231">
            <v>0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2</v>
          </cell>
          <cell r="AF231">
            <v>2</v>
          </cell>
          <cell r="AG231">
            <v>1</v>
          </cell>
          <cell r="AH231">
            <v>1</v>
          </cell>
          <cell r="AI231">
            <v>1</v>
          </cell>
          <cell r="AJ231">
            <v>1</v>
          </cell>
          <cell r="AK231">
            <v>1</v>
          </cell>
          <cell r="AL231">
            <v>1</v>
          </cell>
          <cell r="AM231">
            <v>1</v>
          </cell>
          <cell r="AN231">
            <v>1</v>
          </cell>
          <cell r="AO231">
            <v>1</v>
          </cell>
          <cell r="AP231">
            <v>1</v>
          </cell>
          <cell r="AQ231">
            <v>1</v>
          </cell>
          <cell r="AR231">
            <v>1</v>
          </cell>
          <cell r="AS231">
            <v>1</v>
          </cell>
          <cell r="AT231">
            <v>1</v>
          </cell>
          <cell r="AU231">
            <v>1</v>
          </cell>
          <cell r="AV231">
            <v>1</v>
          </cell>
          <cell r="AW231">
            <v>1</v>
          </cell>
          <cell r="AX231">
            <v>1</v>
          </cell>
          <cell r="AY231">
            <v>1</v>
          </cell>
          <cell r="AZ231">
            <v>5</v>
          </cell>
          <cell r="BA231">
            <v>5</v>
          </cell>
          <cell r="BB231">
            <v>15</v>
          </cell>
          <cell r="BC231">
            <v>15</v>
          </cell>
        </row>
        <row r="232">
          <cell r="B232" t="str">
            <v>SNDR6</v>
          </cell>
          <cell r="C232" t="str">
            <v>Sanadryl Sirup 60 ml (6)</v>
          </cell>
          <cell r="D232">
            <v>1</v>
          </cell>
          <cell r="E232" t="str">
            <v>botol</v>
          </cell>
          <cell r="F232">
            <v>1</v>
          </cell>
          <cell r="G232">
            <v>1</v>
          </cell>
          <cell r="H232">
            <v>1</v>
          </cell>
          <cell r="I232">
            <v>9272.7272727272721</v>
          </cell>
          <cell r="J232">
            <v>10200</v>
          </cell>
          <cell r="K232">
            <v>12240</v>
          </cell>
          <cell r="L232">
            <v>10200</v>
          </cell>
          <cell r="M232">
            <v>12300</v>
          </cell>
          <cell r="N232">
            <v>1</v>
          </cell>
          <cell r="O232">
            <v>1</v>
          </cell>
          <cell r="P232">
            <v>1</v>
          </cell>
          <cell r="Q232" t="str">
            <v>BM9701</v>
          </cell>
          <cell r="R232">
            <v>45261</v>
          </cell>
          <cell r="S232" t="str">
            <v>KP02/13</v>
          </cell>
          <cell r="T232" t="str">
            <v>PT PLANET EXCELENCIA PHARMACY</v>
          </cell>
          <cell r="U232">
            <v>45261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</v>
          </cell>
          <cell r="AI232">
            <v>1</v>
          </cell>
          <cell r="AJ232">
            <v>1</v>
          </cell>
          <cell r="AK232">
            <v>1</v>
          </cell>
          <cell r="AL232">
            <v>1</v>
          </cell>
          <cell r="AM232">
            <v>1</v>
          </cell>
          <cell r="AN232">
            <v>1</v>
          </cell>
          <cell r="AO232">
            <v>1</v>
          </cell>
          <cell r="AP232">
            <v>1</v>
          </cell>
          <cell r="AQ232">
            <v>1</v>
          </cell>
          <cell r="AR232">
            <v>1</v>
          </cell>
          <cell r="AS232">
            <v>1</v>
          </cell>
          <cell r="AT232">
            <v>1</v>
          </cell>
          <cell r="AU232">
            <v>1</v>
          </cell>
          <cell r="AV232">
            <v>1</v>
          </cell>
          <cell r="AW232">
            <v>1</v>
          </cell>
          <cell r="AX232">
            <v>1</v>
          </cell>
          <cell r="AY232">
            <v>1</v>
          </cell>
          <cell r="AZ232">
            <v>1</v>
          </cell>
          <cell r="BA232">
            <v>1</v>
          </cell>
          <cell r="BB232">
            <v>0</v>
          </cell>
          <cell r="BC232">
            <v>0</v>
          </cell>
        </row>
        <row r="233">
          <cell r="B233" t="str">
            <v>SNDR7</v>
          </cell>
          <cell r="C233" t="str">
            <v>Sanadryl Sirup 60 ml (7)</v>
          </cell>
          <cell r="D233">
            <v>1</v>
          </cell>
          <cell r="E233" t="str">
            <v>botol</v>
          </cell>
          <cell r="F233">
            <v>1</v>
          </cell>
          <cell r="G233">
            <v>1</v>
          </cell>
          <cell r="H233">
            <v>1</v>
          </cell>
          <cell r="I233">
            <v>9272.7272727272721</v>
          </cell>
          <cell r="J233">
            <v>10200</v>
          </cell>
          <cell r="K233">
            <v>12240</v>
          </cell>
          <cell r="L233">
            <v>10200</v>
          </cell>
          <cell r="M233">
            <v>12300</v>
          </cell>
          <cell r="N233">
            <v>1</v>
          </cell>
          <cell r="O233">
            <v>1</v>
          </cell>
          <cell r="P233">
            <v>1</v>
          </cell>
          <cell r="Q233" t="str">
            <v>CA9783</v>
          </cell>
          <cell r="R233">
            <v>45261</v>
          </cell>
          <cell r="S233" t="str">
            <v>KP02/13</v>
          </cell>
          <cell r="T233" t="str">
            <v>PT PLANET EXCELENCIA PHARMACY</v>
          </cell>
          <cell r="U233">
            <v>45261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1</v>
          </cell>
          <cell r="BC233">
            <v>1</v>
          </cell>
        </row>
        <row r="234">
          <cell r="B234" t="str">
            <v>SNDR8</v>
          </cell>
          <cell r="C234" t="str">
            <v>Sanadryl Sirup 60 ml (8)</v>
          </cell>
          <cell r="D234">
            <v>1</v>
          </cell>
          <cell r="E234" t="str">
            <v>botol</v>
          </cell>
          <cell r="F234">
            <v>1</v>
          </cell>
          <cell r="G234">
            <v>1</v>
          </cell>
          <cell r="H234">
            <v>1</v>
          </cell>
          <cell r="I234">
            <v>9659.0909090909081</v>
          </cell>
          <cell r="J234">
            <v>10625</v>
          </cell>
          <cell r="K234">
            <v>12750</v>
          </cell>
          <cell r="L234">
            <v>10700</v>
          </cell>
          <cell r="M234">
            <v>12800</v>
          </cell>
          <cell r="N234">
            <v>24</v>
          </cell>
          <cell r="O234">
            <v>24</v>
          </cell>
          <cell r="P234">
            <v>24</v>
          </cell>
          <cell r="Q234" t="str">
            <v>CB9739</v>
          </cell>
          <cell r="R234">
            <v>45323</v>
          </cell>
          <cell r="S234" t="str">
            <v>KP03/10</v>
          </cell>
          <cell r="T234" t="str">
            <v>PT KUDAMAS JAYA MAKMUR SENTOSA</v>
          </cell>
          <cell r="U234">
            <v>45323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24</v>
          </cell>
          <cell r="BC234">
            <v>24</v>
          </cell>
        </row>
        <row r="235">
          <cell r="B235" t="str">
            <v>SCBMX6</v>
          </cell>
          <cell r="C235" t="str">
            <v>Scabimite Cr 10 g (6)</v>
          </cell>
          <cell r="D235">
            <v>1</v>
          </cell>
          <cell r="E235" t="str">
            <v>tube</v>
          </cell>
          <cell r="F235">
            <v>1</v>
          </cell>
          <cell r="G235">
            <v>1</v>
          </cell>
          <cell r="H235">
            <v>1</v>
          </cell>
          <cell r="I235">
            <v>37350</v>
          </cell>
          <cell r="J235">
            <v>41085</v>
          </cell>
          <cell r="K235">
            <v>49302</v>
          </cell>
          <cell r="L235">
            <v>41100</v>
          </cell>
          <cell r="M235">
            <v>49400</v>
          </cell>
          <cell r="N235">
            <v>13</v>
          </cell>
          <cell r="O235">
            <v>13</v>
          </cell>
          <cell r="P235">
            <v>13</v>
          </cell>
          <cell r="Q235" t="str">
            <v>H21019</v>
          </cell>
          <cell r="R235">
            <v>45505</v>
          </cell>
          <cell r="S235" t="str">
            <v>KP01/05</v>
          </cell>
          <cell r="T235" t="str">
            <v>PT SINGGASANA WITRA SURYAMAS</v>
          </cell>
          <cell r="U235">
            <v>45505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2</v>
          </cell>
          <cell r="AH235">
            <v>2</v>
          </cell>
          <cell r="AI235">
            <v>2</v>
          </cell>
          <cell r="AJ235">
            <v>2</v>
          </cell>
          <cell r="AK235">
            <v>2</v>
          </cell>
          <cell r="AL235">
            <v>5</v>
          </cell>
          <cell r="AM235">
            <v>5</v>
          </cell>
          <cell r="AN235">
            <v>5</v>
          </cell>
          <cell r="AO235">
            <v>5</v>
          </cell>
          <cell r="AP235">
            <v>5</v>
          </cell>
          <cell r="AQ235">
            <v>5</v>
          </cell>
          <cell r="AR235">
            <v>5</v>
          </cell>
          <cell r="AS235">
            <v>5</v>
          </cell>
          <cell r="AT235">
            <v>5</v>
          </cell>
          <cell r="AU235">
            <v>5</v>
          </cell>
          <cell r="AV235">
            <v>5</v>
          </cell>
          <cell r="AW235">
            <v>5</v>
          </cell>
          <cell r="AX235">
            <v>5</v>
          </cell>
          <cell r="AY235">
            <v>5</v>
          </cell>
          <cell r="AZ235">
            <v>7</v>
          </cell>
          <cell r="BA235">
            <v>7</v>
          </cell>
          <cell r="BB235">
            <v>6</v>
          </cell>
          <cell r="BC235">
            <v>6</v>
          </cell>
        </row>
        <row r="236">
          <cell r="B236" t="str">
            <v>SLDR1</v>
          </cell>
          <cell r="C236" t="str">
            <v>Selediar Tablet</v>
          </cell>
          <cell r="D236">
            <v>100</v>
          </cell>
          <cell r="E236" t="str">
            <v>tablet</v>
          </cell>
          <cell r="F236">
            <v>100</v>
          </cell>
          <cell r="G236">
            <v>100</v>
          </cell>
          <cell r="H236">
            <v>100</v>
          </cell>
          <cell r="I236">
            <v>757.57272727272721</v>
          </cell>
          <cell r="J236">
            <v>833.33</v>
          </cell>
          <cell r="K236">
            <v>999.99599999999998</v>
          </cell>
          <cell r="L236">
            <v>900</v>
          </cell>
          <cell r="M236">
            <v>1000</v>
          </cell>
          <cell r="N236">
            <v>0</v>
          </cell>
          <cell r="O236">
            <v>100</v>
          </cell>
          <cell r="P236">
            <v>100</v>
          </cell>
          <cell r="Q236" t="str">
            <v>94665</v>
          </cell>
          <cell r="R236">
            <v>44896</v>
          </cell>
          <cell r="S236" t="str">
            <v>KP04/12</v>
          </cell>
          <cell r="T236" t="str">
            <v>APOTEK BUMI MEDIKA GANESA</v>
          </cell>
          <cell r="U236">
            <v>44896</v>
          </cell>
          <cell r="V236">
            <v>44896</v>
          </cell>
          <cell r="W236">
            <v>44896</v>
          </cell>
          <cell r="X236">
            <v>44896</v>
          </cell>
          <cell r="Y236">
            <v>44896</v>
          </cell>
          <cell r="Z236">
            <v>44896</v>
          </cell>
          <cell r="AA236">
            <v>44896</v>
          </cell>
          <cell r="AB236">
            <v>44896</v>
          </cell>
          <cell r="AC236">
            <v>44896</v>
          </cell>
          <cell r="AD236">
            <v>44896</v>
          </cell>
          <cell r="AE236">
            <v>44896</v>
          </cell>
          <cell r="AF236">
            <v>44896</v>
          </cell>
          <cell r="AG236">
            <v>44896</v>
          </cell>
          <cell r="AH236">
            <v>44896</v>
          </cell>
          <cell r="AI236">
            <v>44896</v>
          </cell>
          <cell r="AJ236">
            <v>44896</v>
          </cell>
          <cell r="AK236">
            <v>44896</v>
          </cell>
          <cell r="AL236">
            <v>44896</v>
          </cell>
          <cell r="AM236">
            <v>44896</v>
          </cell>
          <cell r="AN236">
            <v>44896</v>
          </cell>
          <cell r="AO236">
            <v>44896</v>
          </cell>
          <cell r="AP236">
            <v>15</v>
          </cell>
          <cell r="AQ236">
            <v>15</v>
          </cell>
          <cell r="AR236">
            <v>15</v>
          </cell>
          <cell r="AS236">
            <v>15</v>
          </cell>
          <cell r="AT236">
            <v>15</v>
          </cell>
          <cell r="AU236">
            <v>10</v>
          </cell>
          <cell r="AV236">
            <v>10</v>
          </cell>
          <cell r="AW236">
            <v>10</v>
          </cell>
          <cell r="AX236">
            <v>10</v>
          </cell>
          <cell r="AY236">
            <v>10</v>
          </cell>
          <cell r="AZ236">
            <v>25</v>
          </cell>
          <cell r="BA236">
            <v>25</v>
          </cell>
          <cell r="BB236">
            <v>75</v>
          </cell>
          <cell r="BC236">
            <v>75</v>
          </cell>
        </row>
        <row r="237">
          <cell r="B237" t="str">
            <v>SMVSS4</v>
          </cell>
          <cell r="C237" t="str">
            <v>Simvastatin tablet 10 mg (4)</v>
          </cell>
          <cell r="D237">
            <v>100</v>
          </cell>
          <cell r="E237" t="str">
            <v>tablet</v>
          </cell>
          <cell r="F237">
            <v>100</v>
          </cell>
          <cell r="G237">
            <v>100</v>
          </cell>
          <cell r="H237">
            <v>100</v>
          </cell>
          <cell r="I237">
            <v>190.917</v>
          </cell>
          <cell r="J237">
            <v>210.0087</v>
          </cell>
          <cell r="K237">
            <v>252.01043999999999</v>
          </cell>
          <cell r="L237">
            <v>300</v>
          </cell>
          <cell r="M237">
            <v>300</v>
          </cell>
          <cell r="N237">
            <v>83</v>
          </cell>
          <cell r="O237">
            <v>83</v>
          </cell>
          <cell r="P237">
            <v>83</v>
          </cell>
          <cell r="Q237" t="str">
            <v>HTSVND14370</v>
          </cell>
          <cell r="R237">
            <v>45108</v>
          </cell>
          <cell r="S237" t="str">
            <v>KP10/2</v>
          </cell>
          <cell r="T237" t="str">
            <v>PT.ENSEVAL PUTERA MEGATRADING</v>
          </cell>
          <cell r="U237">
            <v>45108</v>
          </cell>
          <cell r="V237">
            <v>0</v>
          </cell>
          <cell r="W237">
            <v>0</v>
          </cell>
          <cell r="X237">
            <v>30</v>
          </cell>
          <cell r="Y237">
            <v>30</v>
          </cell>
          <cell r="Z237">
            <v>23</v>
          </cell>
          <cell r="AA237">
            <v>23</v>
          </cell>
          <cell r="AB237">
            <v>23</v>
          </cell>
          <cell r="AC237">
            <v>23</v>
          </cell>
          <cell r="AD237">
            <v>23</v>
          </cell>
          <cell r="AE237">
            <v>23</v>
          </cell>
          <cell r="AF237">
            <v>23</v>
          </cell>
          <cell r="AG237">
            <v>23</v>
          </cell>
          <cell r="AH237">
            <v>23</v>
          </cell>
          <cell r="AI237">
            <v>23</v>
          </cell>
          <cell r="AJ237">
            <v>23</v>
          </cell>
          <cell r="AK237">
            <v>23</v>
          </cell>
          <cell r="AL237">
            <v>23</v>
          </cell>
          <cell r="AM237">
            <v>23</v>
          </cell>
          <cell r="AN237">
            <v>23</v>
          </cell>
          <cell r="AO237">
            <v>23</v>
          </cell>
          <cell r="AP237">
            <v>23</v>
          </cell>
          <cell r="AQ237">
            <v>23</v>
          </cell>
          <cell r="AR237">
            <v>23</v>
          </cell>
          <cell r="AS237">
            <v>23</v>
          </cell>
          <cell r="AT237">
            <v>23</v>
          </cell>
          <cell r="AU237">
            <v>23</v>
          </cell>
          <cell r="AV237">
            <v>23</v>
          </cell>
          <cell r="AW237">
            <v>23</v>
          </cell>
          <cell r="AX237">
            <v>23</v>
          </cell>
          <cell r="AY237">
            <v>23</v>
          </cell>
          <cell r="AZ237">
            <v>83</v>
          </cell>
          <cell r="BA237">
            <v>83</v>
          </cell>
          <cell r="BB237">
            <v>0</v>
          </cell>
          <cell r="BC237">
            <v>0</v>
          </cell>
        </row>
        <row r="238">
          <cell r="B238" t="str">
            <v>SMVSS5</v>
          </cell>
          <cell r="C238" t="str">
            <v>Simvastatin tablet 10 mg (5)</v>
          </cell>
          <cell r="D238">
            <v>100</v>
          </cell>
          <cell r="E238" t="str">
            <v>tablet</v>
          </cell>
          <cell r="F238">
            <v>100</v>
          </cell>
          <cell r="G238">
            <v>100</v>
          </cell>
          <cell r="H238">
            <v>100</v>
          </cell>
          <cell r="I238">
            <v>245.45454545454544</v>
          </cell>
          <cell r="J238">
            <v>270</v>
          </cell>
          <cell r="K238">
            <v>324</v>
          </cell>
          <cell r="L238">
            <v>300</v>
          </cell>
          <cell r="M238">
            <v>400</v>
          </cell>
          <cell r="N238">
            <v>200</v>
          </cell>
          <cell r="O238">
            <v>200</v>
          </cell>
          <cell r="P238">
            <v>200</v>
          </cell>
          <cell r="Q238" t="str">
            <v>HTSVND16466</v>
          </cell>
          <cell r="R238">
            <v>45261</v>
          </cell>
          <cell r="S238" t="str">
            <v>KP02/9</v>
          </cell>
          <cell r="T238" t="str">
            <v>PT PLANET EXCELENCIA PHARMACY</v>
          </cell>
          <cell r="U238">
            <v>45261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</v>
          </cell>
          <cell r="AA238">
            <v>30</v>
          </cell>
          <cell r="AB238">
            <v>30</v>
          </cell>
          <cell r="AC238">
            <v>30</v>
          </cell>
          <cell r="AD238">
            <v>30</v>
          </cell>
          <cell r="AE238">
            <v>30</v>
          </cell>
          <cell r="AF238">
            <v>30</v>
          </cell>
          <cell r="AG238">
            <v>30</v>
          </cell>
          <cell r="AH238">
            <v>60</v>
          </cell>
          <cell r="AI238">
            <v>60</v>
          </cell>
          <cell r="AJ238">
            <v>60</v>
          </cell>
          <cell r="AK238">
            <v>60</v>
          </cell>
          <cell r="AL238">
            <v>60</v>
          </cell>
          <cell r="AM238">
            <v>60</v>
          </cell>
          <cell r="AN238">
            <v>60</v>
          </cell>
          <cell r="AO238">
            <v>60</v>
          </cell>
          <cell r="AP238">
            <v>60</v>
          </cell>
          <cell r="AQ238">
            <v>60</v>
          </cell>
          <cell r="AR238">
            <v>60</v>
          </cell>
          <cell r="AS238">
            <v>60</v>
          </cell>
          <cell r="AT238">
            <v>60</v>
          </cell>
          <cell r="AU238">
            <v>60</v>
          </cell>
          <cell r="AV238">
            <v>60</v>
          </cell>
          <cell r="AW238">
            <v>60</v>
          </cell>
          <cell r="AX238">
            <v>60</v>
          </cell>
          <cell r="AY238">
            <v>60</v>
          </cell>
          <cell r="AZ238">
            <v>187</v>
          </cell>
          <cell r="BA238">
            <v>187</v>
          </cell>
          <cell r="BB238">
            <v>13</v>
          </cell>
          <cell r="BC238">
            <v>13</v>
          </cell>
        </row>
        <row r="239">
          <cell r="B239" t="str">
            <v>SMVSS6</v>
          </cell>
          <cell r="C239" t="str">
            <v>Simvastatin tablet 10 mg (6)</v>
          </cell>
          <cell r="D239">
            <v>100</v>
          </cell>
          <cell r="E239" t="str">
            <v>tablet</v>
          </cell>
          <cell r="F239">
            <v>100</v>
          </cell>
          <cell r="G239">
            <v>100</v>
          </cell>
          <cell r="H239">
            <v>100</v>
          </cell>
          <cell r="I239">
            <v>190.917</v>
          </cell>
          <cell r="J239">
            <v>210.0087</v>
          </cell>
          <cell r="K239">
            <v>252.01043999999999</v>
          </cell>
          <cell r="L239">
            <v>300</v>
          </cell>
          <cell r="M239">
            <v>300</v>
          </cell>
          <cell r="N239">
            <v>0</v>
          </cell>
          <cell r="O239">
            <v>200</v>
          </cell>
          <cell r="P239">
            <v>200</v>
          </cell>
          <cell r="Q239" t="str">
            <v>HTSVND21492</v>
          </cell>
          <cell r="R239">
            <v>45292</v>
          </cell>
          <cell r="S239" t="str">
            <v>KP04/3</v>
          </cell>
          <cell r="T239" t="str">
            <v>PT Enseval Putera Megatrading</v>
          </cell>
          <cell r="U239">
            <v>45292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200</v>
          </cell>
          <cell r="BC239">
            <v>200</v>
          </cell>
        </row>
        <row r="240">
          <cell r="B240" t="str">
            <v>SMVS22</v>
          </cell>
          <cell r="C240" t="str">
            <v>Simvastatin tablet 20 mg (2)</v>
          </cell>
          <cell r="D240">
            <v>100</v>
          </cell>
          <cell r="E240" t="str">
            <v>tablet</v>
          </cell>
          <cell r="F240">
            <v>100</v>
          </cell>
          <cell r="G240">
            <v>100</v>
          </cell>
          <cell r="H240">
            <v>100</v>
          </cell>
          <cell r="I240">
            <v>757.58396100000004</v>
          </cell>
          <cell r="J240">
            <v>833.34235710000007</v>
          </cell>
          <cell r="K240">
            <v>1000.01082852</v>
          </cell>
          <cell r="L240">
            <v>900</v>
          </cell>
          <cell r="M240">
            <v>1100</v>
          </cell>
          <cell r="N240">
            <v>244</v>
          </cell>
          <cell r="O240">
            <v>244</v>
          </cell>
          <cell r="P240">
            <v>244</v>
          </cell>
          <cell r="Q240" t="str">
            <v>HTSVNE14078</v>
          </cell>
          <cell r="R240">
            <v>45139</v>
          </cell>
          <cell r="S240" t="str">
            <v>KP10/2</v>
          </cell>
          <cell r="T240" t="str">
            <v>PT.ENSEVAL PUTERA MEGATRADING</v>
          </cell>
          <cell r="U240">
            <v>45139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30</v>
          </cell>
          <cell r="AB240">
            <v>30</v>
          </cell>
          <cell r="AC240">
            <v>30</v>
          </cell>
          <cell r="AD240">
            <v>30</v>
          </cell>
          <cell r="AE240">
            <v>30</v>
          </cell>
          <cell r="AF240">
            <v>30</v>
          </cell>
          <cell r="AG240">
            <v>30</v>
          </cell>
          <cell r="AH240">
            <v>60</v>
          </cell>
          <cell r="AI240">
            <v>60</v>
          </cell>
          <cell r="AJ240">
            <v>60</v>
          </cell>
          <cell r="AK240">
            <v>60</v>
          </cell>
          <cell r="AL240">
            <v>34</v>
          </cell>
          <cell r="AM240">
            <v>34</v>
          </cell>
          <cell r="AN240">
            <v>34</v>
          </cell>
          <cell r="AO240">
            <v>34</v>
          </cell>
          <cell r="AP240">
            <v>34</v>
          </cell>
          <cell r="AQ240">
            <v>34</v>
          </cell>
          <cell r="AR240">
            <v>34</v>
          </cell>
          <cell r="AS240">
            <v>34</v>
          </cell>
          <cell r="AT240">
            <v>34</v>
          </cell>
          <cell r="AU240">
            <v>34</v>
          </cell>
          <cell r="AV240">
            <v>34</v>
          </cell>
          <cell r="AW240">
            <v>34</v>
          </cell>
          <cell r="AX240">
            <v>34</v>
          </cell>
          <cell r="AY240">
            <v>34</v>
          </cell>
          <cell r="AZ240">
            <v>244</v>
          </cell>
          <cell r="BA240">
            <v>244</v>
          </cell>
          <cell r="BB240">
            <v>0</v>
          </cell>
          <cell r="BC240">
            <v>0</v>
          </cell>
        </row>
        <row r="241">
          <cell r="B241" t="str">
            <v>SMVS23</v>
          </cell>
          <cell r="C241" t="str">
            <v>Simvastatin tablet 20 mg (3)</v>
          </cell>
          <cell r="D241">
            <v>100</v>
          </cell>
          <cell r="E241" t="str">
            <v>tablet</v>
          </cell>
          <cell r="F241">
            <v>100</v>
          </cell>
          <cell r="G241">
            <v>100</v>
          </cell>
          <cell r="H241">
            <v>100</v>
          </cell>
          <cell r="I241">
            <v>757.58396099999993</v>
          </cell>
          <cell r="J241">
            <v>833.34235709999996</v>
          </cell>
          <cell r="K241">
            <v>1000.0108285199999</v>
          </cell>
          <cell r="L241">
            <v>900</v>
          </cell>
          <cell r="M241">
            <v>1100</v>
          </cell>
          <cell r="N241">
            <v>0</v>
          </cell>
          <cell r="O241">
            <v>200</v>
          </cell>
          <cell r="P241">
            <v>200</v>
          </cell>
          <cell r="Q241" t="str">
            <v>HTSVNE22114</v>
          </cell>
          <cell r="R241">
            <v>45352</v>
          </cell>
          <cell r="S241" t="str">
            <v>KP04/3</v>
          </cell>
          <cell r="T241" t="str">
            <v>PT Enseval Putera Megatrading</v>
          </cell>
          <cell r="U241">
            <v>45352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6</v>
          </cell>
          <cell r="AM241">
            <v>6</v>
          </cell>
          <cell r="AN241">
            <v>6</v>
          </cell>
          <cell r="AO241">
            <v>6</v>
          </cell>
          <cell r="AP241">
            <v>6</v>
          </cell>
          <cell r="AQ241">
            <v>6</v>
          </cell>
          <cell r="AR241">
            <v>6</v>
          </cell>
          <cell r="AS241">
            <v>6</v>
          </cell>
          <cell r="AT241">
            <v>6</v>
          </cell>
          <cell r="AU241">
            <v>6</v>
          </cell>
          <cell r="AV241">
            <v>6</v>
          </cell>
          <cell r="AW241">
            <v>6</v>
          </cell>
          <cell r="AX241">
            <v>6</v>
          </cell>
          <cell r="AY241">
            <v>6</v>
          </cell>
          <cell r="AZ241">
            <v>6</v>
          </cell>
          <cell r="BA241">
            <v>6</v>
          </cell>
          <cell r="BB241">
            <v>194</v>
          </cell>
          <cell r="BC241">
            <v>194</v>
          </cell>
        </row>
        <row r="242">
          <cell r="B242" t="str">
            <v>SPTR3</v>
          </cell>
          <cell r="C242" t="str">
            <v>SP Troches tablet (3)</v>
          </cell>
          <cell r="D242">
            <v>1</v>
          </cell>
          <cell r="E242" t="str">
            <v>box</v>
          </cell>
          <cell r="F242">
            <v>1</v>
          </cell>
          <cell r="G242">
            <v>1</v>
          </cell>
          <cell r="H242">
            <v>1</v>
          </cell>
          <cell r="I242">
            <v>11772.727272727272</v>
          </cell>
          <cell r="J242">
            <v>12950</v>
          </cell>
          <cell r="K242">
            <v>15540</v>
          </cell>
          <cell r="L242">
            <v>13000</v>
          </cell>
          <cell r="M242">
            <v>15600</v>
          </cell>
          <cell r="N242">
            <v>34</v>
          </cell>
          <cell r="O242">
            <v>34</v>
          </cell>
          <cell r="P242">
            <v>34</v>
          </cell>
          <cell r="Q242" t="str">
            <v>22018</v>
          </cell>
          <cell r="R242">
            <v>45689</v>
          </cell>
          <cell r="S242" t="str">
            <v>KP03/14</v>
          </cell>
          <cell r="T242" t="str">
            <v>PT KUDAMAS JAYA MAKMUR SENTOSA</v>
          </cell>
          <cell r="U242">
            <v>45689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2</v>
          </cell>
          <cell r="AG242">
            <v>2</v>
          </cell>
          <cell r="AH242">
            <v>2</v>
          </cell>
          <cell r="AI242">
            <v>2</v>
          </cell>
          <cell r="AJ242">
            <v>2</v>
          </cell>
          <cell r="AK242">
            <v>2</v>
          </cell>
          <cell r="AL242">
            <v>1</v>
          </cell>
          <cell r="AM242">
            <v>1</v>
          </cell>
          <cell r="AN242">
            <v>1</v>
          </cell>
          <cell r="AO242">
            <v>1</v>
          </cell>
          <cell r="AP242">
            <v>1</v>
          </cell>
          <cell r="AQ242">
            <v>1</v>
          </cell>
          <cell r="AR242">
            <v>1</v>
          </cell>
          <cell r="AS242">
            <v>1</v>
          </cell>
          <cell r="AT242">
            <v>1</v>
          </cell>
          <cell r="AU242">
            <v>1</v>
          </cell>
          <cell r="AV242">
            <v>1</v>
          </cell>
          <cell r="AW242">
            <v>1</v>
          </cell>
          <cell r="AX242">
            <v>1</v>
          </cell>
          <cell r="AY242">
            <v>1</v>
          </cell>
          <cell r="AZ242">
            <v>6</v>
          </cell>
          <cell r="BA242">
            <v>6</v>
          </cell>
          <cell r="BB242">
            <v>28</v>
          </cell>
          <cell r="BC242">
            <v>28</v>
          </cell>
        </row>
        <row r="243">
          <cell r="B243" t="str">
            <v>SPTR4</v>
          </cell>
          <cell r="C243" t="str">
            <v>SP Troches tablet (4)</v>
          </cell>
          <cell r="D243">
            <v>1</v>
          </cell>
          <cell r="E243" t="str">
            <v>box</v>
          </cell>
          <cell r="F243">
            <v>1</v>
          </cell>
          <cell r="G243">
            <v>1</v>
          </cell>
          <cell r="H243">
            <v>1</v>
          </cell>
          <cell r="I243">
            <v>11772.727272727272</v>
          </cell>
          <cell r="J243">
            <v>12950</v>
          </cell>
          <cell r="K243">
            <v>15540</v>
          </cell>
          <cell r="L243">
            <v>13000</v>
          </cell>
          <cell r="M243">
            <v>15600</v>
          </cell>
          <cell r="N243">
            <v>35</v>
          </cell>
          <cell r="O243">
            <v>35</v>
          </cell>
          <cell r="P243">
            <v>35</v>
          </cell>
          <cell r="Q243" t="str">
            <v>22025</v>
          </cell>
          <cell r="R243">
            <v>45689</v>
          </cell>
          <cell r="S243" t="str">
            <v>KP03/14</v>
          </cell>
          <cell r="T243" t="str">
            <v>PT KUDAMAS JAYA MAKMUR SENTOSA</v>
          </cell>
          <cell r="U243">
            <v>45689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35</v>
          </cell>
          <cell r="BC243">
            <v>35</v>
          </cell>
        </row>
        <row r="244">
          <cell r="B244" t="str">
            <v>STESTB1</v>
          </cell>
          <cell r="C244" t="str">
            <v>Stesolid RT 5 mg</v>
          </cell>
          <cell r="D244">
            <v>5</v>
          </cell>
          <cell r="E244" t="str">
            <v>tube</v>
          </cell>
          <cell r="F244">
            <v>5</v>
          </cell>
          <cell r="G244">
            <v>5</v>
          </cell>
          <cell r="H244">
            <v>5</v>
          </cell>
          <cell r="I244">
            <v>23760</v>
          </cell>
          <cell r="J244">
            <v>26136.000000000004</v>
          </cell>
          <cell r="K244">
            <v>31363.200000000004</v>
          </cell>
          <cell r="L244">
            <v>26200</v>
          </cell>
          <cell r="M244">
            <v>31400</v>
          </cell>
          <cell r="N244">
            <v>5</v>
          </cell>
          <cell r="O244">
            <v>5</v>
          </cell>
          <cell r="P244">
            <v>5</v>
          </cell>
          <cell r="Q244" t="str">
            <v>W23681707</v>
          </cell>
          <cell r="R244">
            <v>44652</v>
          </cell>
          <cell r="S244">
            <v>37190036513</v>
          </cell>
          <cell r="T244" t="str">
            <v>PT ANUGRAH ARGON MEDICA</v>
          </cell>
          <cell r="U244">
            <v>37190008832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5</v>
          </cell>
          <cell r="BC244">
            <v>5</v>
          </cell>
        </row>
        <row r="245">
          <cell r="B245" t="str">
            <v>SCLFT10</v>
          </cell>
          <cell r="C245" t="str">
            <v>Sucralfate sirup 100mL (10)</v>
          </cell>
          <cell r="D245">
            <v>1</v>
          </cell>
          <cell r="E245" t="str">
            <v>botol</v>
          </cell>
          <cell r="F245">
            <v>1</v>
          </cell>
          <cell r="G245">
            <v>1</v>
          </cell>
          <cell r="H245">
            <v>1</v>
          </cell>
          <cell r="I245">
            <v>11590.90909090909</v>
          </cell>
          <cell r="J245">
            <v>12750</v>
          </cell>
          <cell r="K245">
            <v>15300</v>
          </cell>
          <cell r="L245">
            <v>12800</v>
          </cell>
          <cell r="M245">
            <v>15300</v>
          </cell>
          <cell r="N245">
            <v>5</v>
          </cell>
          <cell r="O245">
            <v>5</v>
          </cell>
          <cell r="P245">
            <v>5</v>
          </cell>
          <cell r="Q245" t="str">
            <v>24121L0270</v>
          </cell>
          <cell r="R245">
            <v>45261</v>
          </cell>
          <cell r="S245" t="str">
            <v>KP03/5</v>
          </cell>
          <cell r="T245" t="str">
            <v>PT PENTA VALENT</v>
          </cell>
          <cell r="U245">
            <v>45261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5</v>
          </cell>
          <cell r="BC245">
            <v>5</v>
          </cell>
        </row>
        <row r="246">
          <cell r="B246" t="str">
            <v>SCLFT11</v>
          </cell>
          <cell r="C246" t="str">
            <v>Sucralfate sirup 100mL (11)</v>
          </cell>
          <cell r="D246">
            <v>1</v>
          </cell>
          <cell r="E246" t="str">
            <v>botol</v>
          </cell>
          <cell r="F246">
            <v>1</v>
          </cell>
          <cell r="G246">
            <v>1</v>
          </cell>
          <cell r="H246">
            <v>1</v>
          </cell>
          <cell r="I246">
            <v>11590.90909090909</v>
          </cell>
          <cell r="J246">
            <v>12750</v>
          </cell>
          <cell r="K246">
            <v>15300</v>
          </cell>
          <cell r="L246">
            <v>12800</v>
          </cell>
          <cell r="M246">
            <v>15300</v>
          </cell>
          <cell r="N246">
            <v>8</v>
          </cell>
          <cell r="O246">
            <v>8</v>
          </cell>
          <cell r="P246">
            <v>8</v>
          </cell>
          <cell r="Q246" t="str">
            <v>24121L0020</v>
          </cell>
          <cell r="R246">
            <v>45261</v>
          </cell>
          <cell r="S246" t="str">
            <v>KP03/5</v>
          </cell>
          <cell r="T246" t="str">
            <v>PT PENTA VALENT</v>
          </cell>
          <cell r="U246">
            <v>1</v>
          </cell>
          <cell r="V246">
            <v>0</v>
          </cell>
          <cell r="W246">
            <v>0</v>
          </cell>
          <cell r="X246">
            <v>2</v>
          </cell>
          <cell r="Y246">
            <v>3</v>
          </cell>
          <cell r="Z246">
            <v>2</v>
          </cell>
          <cell r="AA246">
            <v>2</v>
          </cell>
          <cell r="AB246">
            <v>2</v>
          </cell>
          <cell r="AC246">
            <v>2</v>
          </cell>
          <cell r="AD246">
            <v>2</v>
          </cell>
          <cell r="AE246">
            <v>2</v>
          </cell>
          <cell r="AF246">
            <v>2</v>
          </cell>
          <cell r="AG246">
            <v>2</v>
          </cell>
          <cell r="AH246">
            <v>2</v>
          </cell>
          <cell r="AI246">
            <v>2</v>
          </cell>
          <cell r="AJ246">
            <v>2</v>
          </cell>
          <cell r="AK246">
            <v>2</v>
          </cell>
          <cell r="AL246">
            <v>2</v>
          </cell>
          <cell r="AM246">
            <v>2</v>
          </cell>
          <cell r="AN246">
            <v>2</v>
          </cell>
          <cell r="AO246">
            <v>2</v>
          </cell>
          <cell r="AP246">
            <v>2</v>
          </cell>
          <cell r="AQ246">
            <v>2</v>
          </cell>
          <cell r="AR246">
            <v>2</v>
          </cell>
          <cell r="AS246">
            <v>2</v>
          </cell>
          <cell r="AT246">
            <v>2</v>
          </cell>
          <cell r="AU246">
            <v>2</v>
          </cell>
          <cell r="AV246">
            <v>2</v>
          </cell>
          <cell r="AW246">
            <v>2</v>
          </cell>
          <cell r="AX246">
            <v>2</v>
          </cell>
          <cell r="AY246">
            <v>2</v>
          </cell>
          <cell r="AZ246">
            <v>8</v>
          </cell>
          <cell r="BA246">
            <v>8</v>
          </cell>
          <cell r="BB246">
            <v>0</v>
          </cell>
          <cell r="BC246">
            <v>0</v>
          </cell>
        </row>
        <row r="247">
          <cell r="B247" t="str">
            <v>SCLFT12</v>
          </cell>
          <cell r="C247" t="str">
            <v>Sucralfate sirup 100mL (12)</v>
          </cell>
          <cell r="D247">
            <v>1</v>
          </cell>
          <cell r="E247" t="str">
            <v>botol</v>
          </cell>
          <cell r="F247">
            <v>1</v>
          </cell>
          <cell r="G247">
            <v>1</v>
          </cell>
          <cell r="H247">
            <v>1</v>
          </cell>
          <cell r="I247">
            <v>11590.90909090909</v>
          </cell>
          <cell r="J247">
            <v>12750</v>
          </cell>
          <cell r="K247">
            <v>15300</v>
          </cell>
          <cell r="L247">
            <v>12800</v>
          </cell>
          <cell r="M247">
            <v>15300</v>
          </cell>
          <cell r="N247">
            <v>1</v>
          </cell>
          <cell r="O247">
            <v>1</v>
          </cell>
          <cell r="P247">
            <v>1</v>
          </cell>
          <cell r="Q247" t="str">
            <v>24121L0240</v>
          </cell>
          <cell r="R247">
            <v>45261</v>
          </cell>
          <cell r="S247" t="str">
            <v>KP03/5</v>
          </cell>
          <cell r="T247" t="str">
            <v>PT PENTA VALENT</v>
          </cell>
          <cell r="U247">
            <v>45261</v>
          </cell>
          <cell r="V247">
            <v>0</v>
          </cell>
          <cell r="W247">
            <v>0</v>
          </cell>
          <cell r="X247">
            <v>0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1</v>
          </cell>
          <cell r="AG247">
            <v>1</v>
          </cell>
          <cell r="AH247">
            <v>1</v>
          </cell>
          <cell r="AI247">
            <v>1</v>
          </cell>
          <cell r="AJ247">
            <v>1</v>
          </cell>
          <cell r="AK247">
            <v>1</v>
          </cell>
          <cell r="AL247">
            <v>1</v>
          </cell>
          <cell r="AM247">
            <v>1</v>
          </cell>
          <cell r="AN247">
            <v>1</v>
          </cell>
          <cell r="AO247">
            <v>1</v>
          </cell>
          <cell r="AP247">
            <v>1</v>
          </cell>
          <cell r="AQ247">
            <v>1</v>
          </cell>
          <cell r="AR247">
            <v>1</v>
          </cell>
          <cell r="AS247">
            <v>1</v>
          </cell>
          <cell r="AT247">
            <v>1</v>
          </cell>
          <cell r="AU247">
            <v>1</v>
          </cell>
          <cell r="AV247">
            <v>1</v>
          </cell>
          <cell r="AW247">
            <v>1</v>
          </cell>
          <cell r="AX247">
            <v>1</v>
          </cell>
          <cell r="AY247">
            <v>1</v>
          </cell>
          <cell r="AZ247">
            <v>1</v>
          </cell>
          <cell r="BA247">
            <v>1</v>
          </cell>
          <cell r="BB247">
            <v>0</v>
          </cell>
          <cell r="BC247">
            <v>0</v>
          </cell>
        </row>
        <row r="248">
          <cell r="B248" t="str">
            <v>SCLFT13</v>
          </cell>
          <cell r="C248" t="str">
            <v>Sucralfate sirup 100mL (13)</v>
          </cell>
          <cell r="D248">
            <v>1</v>
          </cell>
          <cell r="E248" t="str">
            <v>botol</v>
          </cell>
          <cell r="F248">
            <v>1</v>
          </cell>
          <cell r="G248">
            <v>1</v>
          </cell>
          <cell r="H248">
            <v>1</v>
          </cell>
          <cell r="I248">
            <v>13636</v>
          </cell>
          <cell r="J248">
            <v>14999.6</v>
          </cell>
          <cell r="K248">
            <v>17999.52</v>
          </cell>
          <cell r="L248">
            <v>15000</v>
          </cell>
          <cell r="M248">
            <v>18000</v>
          </cell>
          <cell r="N248">
            <v>45</v>
          </cell>
          <cell r="O248">
            <v>45</v>
          </cell>
          <cell r="P248">
            <v>45</v>
          </cell>
          <cell r="Q248" t="str">
            <v>E1M402</v>
          </cell>
          <cell r="R248">
            <v>45261</v>
          </cell>
          <cell r="S248" t="str">
            <v>KP03/6</v>
          </cell>
          <cell r="T248" t="str">
            <v>PT SINGGASANA WITRA SURYAMAS</v>
          </cell>
          <cell r="U248">
            <v>45261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2</v>
          </cell>
          <cell r="AF248">
            <v>2</v>
          </cell>
          <cell r="AG248">
            <v>2</v>
          </cell>
          <cell r="AH248">
            <v>2</v>
          </cell>
          <cell r="AI248">
            <v>2</v>
          </cell>
          <cell r="AJ248">
            <v>2</v>
          </cell>
          <cell r="AK248">
            <v>2</v>
          </cell>
          <cell r="AL248">
            <v>2</v>
          </cell>
          <cell r="AM248">
            <v>2</v>
          </cell>
          <cell r="AN248">
            <v>1</v>
          </cell>
          <cell r="AO248">
            <v>4</v>
          </cell>
          <cell r="AP248">
            <v>4</v>
          </cell>
          <cell r="AQ248">
            <v>4</v>
          </cell>
          <cell r="AR248">
            <v>4</v>
          </cell>
          <cell r="AS248">
            <v>4</v>
          </cell>
          <cell r="AT248">
            <v>1</v>
          </cell>
          <cell r="AU248">
            <v>1</v>
          </cell>
          <cell r="AV248">
            <v>2</v>
          </cell>
          <cell r="AW248">
            <v>2</v>
          </cell>
          <cell r="AX248">
            <v>2</v>
          </cell>
          <cell r="AY248">
            <v>2</v>
          </cell>
          <cell r="AZ248">
            <v>19</v>
          </cell>
          <cell r="BA248">
            <v>19</v>
          </cell>
          <cell r="BB248">
            <v>26</v>
          </cell>
          <cell r="BC248">
            <v>24</v>
          </cell>
        </row>
        <row r="249">
          <cell r="B249" t="str">
            <v>SCLFT6</v>
          </cell>
          <cell r="C249" t="str">
            <v>Sucralfate sirup 100mL (6)</v>
          </cell>
          <cell r="D249">
            <v>1</v>
          </cell>
          <cell r="E249" t="str">
            <v>botol</v>
          </cell>
          <cell r="F249">
            <v>1</v>
          </cell>
          <cell r="G249">
            <v>1</v>
          </cell>
          <cell r="H249">
            <v>1</v>
          </cell>
          <cell r="I249">
            <v>13200</v>
          </cell>
          <cell r="J249">
            <v>14520.000000000002</v>
          </cell>
          <cell r="K249">
            <v>17424</v>
          </cell>
          <cell r="L249">
            <v>14600</v>
          </cell>
          <cell r="M249">
            <v>17500</v>
          </cell>
          <cell r="N249">
            <v>1</v>
          </cell>
          <cell r="O249">
            <v>1</v>
          </cell>
          <cell r="P249">
            <v>1</v>
          </cell>
          <cell r="Q249" t="str">
            <v>24121I0090</v>
          </cell>
          <cell r="R249">
            <v>45170</v>
          </cell>
          <cell r="S249" t="str">
            <v>KP10/18</v>
          </cell>
          <cell r="T249" t="str">
            <v>PT.PENTA VALENT</v>
          </cell>
          <cell r="U249">
            <v>45170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</v>
          </cell>
          <cell r="AF249">
            <v>1</v>
          </cell>
          <cell r="AG249">
            <v>1</v>
          </cell>
          <cell r="AH249">
            <v>1</v>
          </cell>
          <cell r="AI249">
            <v>1</v>
          </cell>
          <cell r="AJ249">
            <v>1</v>
          </cell>
          <cell r="AK249">
            <v>1</v>
          </cell>
          <cell r="AL249">
            <v>1</v>
          </cell>
          <cell r="AM249">
            <v>1</v>
          </cell>
          <cell r="AN249">
            <v>1</v>
          </cell>
          <cell r="AO249">
            <v>1</v>
          </cell>
          <cell r="AP249">
            <v>1</v>
          </cell>
          <cell r="AQ249">
            <v>1</v>
          </cell>
          <cell r="AR249">
            <v>1</v>
          </cell>
          <cell r="AS249">
            <v>1</v>
          </cell>
          <cell r="AT249">
            <v>1</v>
          </cell>
          <cell r="AU249">
            <v>1</v>
          </cell>
          <cell r="AV249">
            <v>1</v>
          </cell>
          <cell r="AW249">
            <v>1</v>
          </cell>
          <cell r="AX249">
            <v>1</v>
          </cell>
          <cell r="AY249">
            <v>1</v>
          </cell>
          <cell r="AZ249">
            <v>1</v>
          </cell>
          <cell r="BA249">
            <v>1</v>
          </cell>
          <cell r="BB249">
            <v>0</v>
          </cell>
          <cell r="BC249">
            <v>0</v>
          </cell>
        </row>
        <row r="250">
          <cell r="B250" t="str">
            <v>SCLFT9</v>
          </cell>
          <cell r="C250" t="str">
            <v>Sucralfate sirup 100mL (9)</v>
          </cell>
          <cell r="D250">
            <v>1</v>
          </cell>
          <cell r="E250" t="str">
            <v>botol</v>
          </cell>
          <cell r="F250">
            <v>1</v>
          </cell>
          <cell r="G250">
            <v>1</v>
          </cell>
          <cell r="H250">
            <v>1</v>
          </cell>
          <cell r="I250">
            <v>11590.90909090909</v>
          </cell>
          <cell r="J250">
            <v>12750</v>
          </cell>
          <cell r="K250">
            <v>15300</v>
          </cell>
          <cell r="L250">
            <v>12800</v>
          </cell>
          <cell r="M250">
            <v>15300</v>
          </cell>
          <cell r="N250">
            <v>6</v>
          </cell>
          <cell r="O250">
            <v>6</v>
          </cell>
          <cell r="P250">
            <v>6</v>
          </cell>
          <cell r="Q250" t="str">
            <v>24121L0270</v>
          </cell>
          <cell r="R250">
            <v>45261</v>
          </cell>
          <cell r="S250" t="str">
            <v>KP02/10</v>
          </cell>
          <cell r="T250" t="str">
            <v>PT PENTA VALENT</v>
          </cell>
          <cell r="U250">
            <v>45261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  <cell r="AH250">
            <v>1</v>
          </cell>
          <cell r="AI250">
            <v>1</v>
          </cell>
          <cell r="AJ250">
            <v>1</v>
          </cell>
          <cell r="AK250">
            <v>1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  <cell r="AZ250">
            <v>1</v>
          </cell>
          <cell r="BA250">
            <v>1</v>
          </cell>
          <cell r="BB250">
            <v>5</v>
          </cell>
          <cell r="BC250">
            <v>5</v>
          </cell>
        </row>
        <row r="251">
          <cell r="B251" t="str">
            <v>SUMA3</v>
          </cell>
          <cell r="C251" t="str">
            <v>Sumagesic Tablet (3)</v>
          </cell>
          <cell r="D251">
            <v>100</v>
          </cell>
          <cell r="E251" t="str">
            <v>tablet</v>
          </cell>
          <cell r="F251">
            <v>100</v>
          </cell>
          <cell r="G251">
            <v>100</v>
          </cell>
          <cell r="H251">
            <v>100</v>
          </cell>
          <cell r="I251">
            <v>450.90909090909088</v>
          </cell>
          <cell r="J251">
            <v>496</v>
          </cell>
          <cell r="K251">
            <v>595.19999999999993</v>
          </cell>
          <cell r="L251">
            <v>500</v>
          </cell>
          <cell r="M251">
            <v>600</v>
          </cell>
          <cell r="N251">
            <v>198</v>
          </cell>
          <cell r="O251">
            <v>198</v>
          </cell>
          <cell r="P251">
            <v>198</v>
          </cell>
          <cell r="Q251" t="str">
            <v>22014301</v>
          </cell>
          <cell r="R251">
            <v>46388</v>
          </cell>
          <cell r="S251" t="str">
            <v>KP03/12</v>
          </cell>
          <cell r="T251" t="str">
            <v>APOTEK BUMI MEDIKA GANESA</v>
          </cell>
          <cell r="U251">
            <v>46388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45</v>
          </cell>
          <cell r="AA251">
            <v>15</v>
          </cell>
          <cell r="AB251">
            <v>15</v>
          </cell>
          <cell r="AC251">
            <v>15</v>
          </cell>
          <cell r="AD251">
            <v>15</v>
          </cell>
          <cell r="AE251">
            <v>30</v>
          </cell>
          <cell r="AF251">
            <v>18</v>
          </cell>
          <cell r="AG251">
            <v>20</v>
          </cell>
          <cell r="AH251">
            <v>20</v>
          </cell>
          <cell r="AI251">
            <v>20</v>
          </cell>
          <cell r="AJ251">
            <v>20</v>
          </cell>
          <cell r="AK251">
            <v>20</v>
          </cell>
          <cell r="AL251">
            <v>20</v>
          </cell>
          <cell r="AM251">
            <v>25</v>
          </cell>
          <cell r="AN251">
            <v>10</v>
          </cell>
          <cell r="AO251">
            <v>10</v>
          </cell>
          <cell r="AP251">
            <v>10</v>
          </cell>
          <cell r="AQ251">
            <v>10</v>
          </cell>
          <cell r="AR251">
            <v>10</v>
          </cell>
          <cell r="AS251">
            <v>10</v>
          </cell>
          <cell r="AT251">
            <v>10</v>
          </cell>
          <cell r="AU251">
            <v>10</v>
          </cell>
          <cell r="AV251">
            <v>10</v>
          </cell>
          <cell r="AW251">
            <v>10</v>
          </cell>
          <cell r="AX251">
            <v>10</v>
          </cell>
          <cell r="AY251">
            <v>10</v>
          </cell>
          <cell r="AZ251">
            <v>198</v>
          </cell>
          <cell r="BA251">
            <v>198</v>
          </cell>
          <cell r="BB251">
            <v>0</v>
          </cell>
          <cell r="BC251">
            <v>0</v>
          </cell>
        </row>
        <row r="252">
          <cell r="B252" t="str">
            <v>SUMA4</v>
          </cell>
          <cell r="C252" t="str">
            <v>Sumagesic Tablet (4)</v>
          </cell>
          <cell r="D252">
            <v>100</v>
          </cell>
          <cell r="E252" t="str">
            <v>tablet</v>
          </cell>
          <cell r="F252">
            <v>100</v>
          </cell>
          <cell r="G252">
            <v>100</v>
          </cell>
          <cell r="H252">
            <v>100</v>
          </cell>
          <cell r="I252">
            <v>496.36363636363632</v>
          </cell>
          <cell r="J252">
            <v>546</v>
          </cell>
          <cell r="K252">
            <v>655.19999999999993</v>
          </cell>
          <cell r="L252">
            <v>600</v>
          </cell>
          <cell r="M252">
            <v>700</v>
          </cell>
          <cell r="N252">
            <v>0</v>
          </cell>
          <cell r="O252">
            <v>300</v>
          </cell>
          <cell r="P252">
            <v>300</v>
          </cell>
          <cell r="Q252" t="str">
            <v>22014301</v>
          </cell>
          <cell r="R252">
            <v>46388</v>
          </cell>
          <cell r="S252" t="str">
            <v>KP04/1</v>
          </cell>
          <cell r="T252" t="str">
            <v>APOTEK BUMI MEDIKA GANESA</v>
          </cell>
          <cell r="U252">
            <v>46388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5</v>
          </cell>
          <cell r="AO252">
            <v>30</v>
          </cell>
          <cell r="AP252">
            <v>30</v>
          </cell>
          <cell r="AQ252">
            <v>30</v>
          </cell>
          <cell r="AR252">
            <v>30</v>
          </cell>
          <cell r="AS252">
            <v>25</v>
          </cell>
          <cell r="AT252">
            <v>25</v>
          </cell>
          <cell r="AU252">
            <v>10</v>
          </cell>
          <cell r="AV252">
            <v>10</v>
          </cell>
          <cell r="AW252">
            <v>10</v>
          </cell>
          <cell r="AX252">
            <v>10</v>
          </cell>
          <cell r="AY252">
            <v>10</v>
          </cell>
          <cell r="AZ252">
            <v>70</v>
          </cell>
          <cell r="BA252">
            <v>70</v>
          </cell>
          <cell r="BB252">
            <v>230</v>
          </cell>
          <cell r="BC252">
            <v>230</v>
          </cell>
        </row>
        <row r="253">
          <cell r="B253" t="str">
            <v>SPRHD2</v>
          </cell>
          <cell r="C253" t="str">
            <v>Superhoid Suppositoria (2)</v>
          </cell>
          <cell r="D253">
            <v>6</v>
          </cell>
          <cell r="E253" t="str">
            <v>suppositoria</v>
          </cell>
          <cell r="F253">
            <v>6</v>
          </cell>
          <cell r="G253">
            <v>6</v>
          </cell>
          <cell r="H253">
            <v>6</v>
          </cell>
          <cell r="I253">
            <v>4688.6592499999997</v>
          </cell>
          <cell r="J253">
            <v>5157.5251749999998</v>
          </cell>
          <cell r="K253">
            <v>6189.0302099999999</v>
          </cell>
          <cell r="L253">
            <v>5200</v>
          </cell>
          <cell r="M253">
            <v>6200</v>
          </cell>
          <cell r="N253">
            <v>11</v>
          </cell>
          <cell r="O253">
            <v>11</v>
          </cell>
          <cell r="P253">
            <v>11</v>
          </cell>
          <cell r="Q253" t="str">
            <v>N20012</v>
          </cell>
          <cell r="R253">
            <v>45260</v>
          </cell>
          <cell r="S253" t="str">
            <v>KP05/01</v>
          </cell>
          <cell r="T253" t="str">
            <v>PT SINGGASANA WITRA SURYAMAS</v>
          </cell>
          <cell r="U253">
            <v>45260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11</v>
          </cell>
          <cell r="BC253">
            <v>11</v>
          </cell>
        </row>
        <row r="254">
          <cell r="B254" t="str">
            <v>TANGK1</v>
          </cell>
          <cell r="C254" t="str">
            <v>Teh Angkak</v>
          </cell>
          <cell r="D254">
            <v>25</v>
          </cell>
          <cell r="E254" t="str">
            <v>kantong</v>
          </cell>
          <cell r="F254">
            <v>25</v>
          </cell>
          <cell r="G254">
            <v>25</v>
          </cell>
          <cell r="H254">
            <v>25</v>
          </cell>
          <cell r="I254">
            <v>1000</v>
          </cell>
          <cell r="J254">
            <v>1100</v>
          </cell>
          <cell r="K254">
            <v>1320</v>
          </cell>
          <cell r="L254">
            <v>1100</v>
          </cell>
          <cell r="M254">
            <v>1400</v>
          </cell>
          <cell r="N254">
            <v>50</v>
          </cell>
          <cell r="O254">
            <v>50</v>
          </cell>
          <cell r="P254">
            <v>50</v>
          </cell>
          <cell r="Q254" t="str">
            <v>9H0134</v>
          </cell>
          <cell r="R254">
            <v>45261</v>
          </cell>
          <cell r="S254">
            <v>0</v>
          </cell>
          <cell r="T254" t="str">
            <v>APOTEK OBAT PANDU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50</v>
          </cell>
          <cell r="BC254">
            <v>50</v>
          </cell>
        </row>
        <row r="255">
          <cell r="B255" t="str">
            <v>THMPL1</v>
          </cell>
          <cell r="C255" t="str">
            <v>Thiampenicol sirup kering 125mg/5mL</v>
          </cell>
          <cell r="D255">
            <v>1</v>
          </cell>
          <cell r="E255" t="str">
            <v>botol</v>
          </cell>
          <cell r="F255">
            <v>17000</v>
          </cell>
          <cell r="G255">
            <v>18700</v>
          </cell>
          <cell r="H255">
            <v>22440</v>
          </cell>
          <cell r="I255">
            <v>20000</v>
          </cell>
          <cell r="J255">
            <v>22000</v>
          </cell>
          <cell r="K255">
            <v>26400</v>
          </cell>
          <cell r="L255">
            <v>22000</v>
          </cell>
          <cell r="M255">
            <v>26400</v>
          </cell>
          <cell r="N255">
            <v>1</v>
          </cell>
          <cell r="O255">
            <v>1</v>
          </cell>
          <cell r="P255">
            <v>1</v>
          </cell>
          <cell r="Q255" t="str">
            <v>SKE10648</v>
          </cell>
          <cell r="R255">
            <v>44652</v>
          </cell>
          <cell r="S255">
            <v>828467904</v>
          </cell>
          <cell r="T255" t="str">
            <v>PT. DOS NI ROHA</v>
          </cell>
          <cell r="U255">
            <v>828467712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1</v>
          </cell>
          <cell r="BC255">
            <v>1</v>
          </cell>
        </row>
        <row r="256">
          <cell r="B256" t="str">
            <v>THMPS2</v>
          </cell>
          <cell r="C256" t="str">
            <v>Thiamphenicol kapsul 500 mg (2)</v>
          </cell>
          <cell r="D256">
            <v>100</v>
          </cell>
          <cell r="E256" t="str">
            <v>kapsul</v>
          </cell>
          <cell r="F256">
            <v>100</v>
          </cell>
          <cell r="G256">
            <v>100</v>
          </cell>
          <cell r="H256">
            <v>100</v>
          </cell>
          <cell r="I256">
            <v>922.72727272727263</v>
          </cell>
          <cell r="J256">
            <v>1015</v>
          </cell>
          <cell r="K256">
            <v>1218</v>
          </cell>
          <cell r="L256">
            <v>1100</v>
          </cell>
          <cell r="M256">
            <v>1300</v>
          </cell>
          <cell r="N256">
            <v>100</v>
          </cell>
          <cell r="O256">
            <v>100</v>
          </cell>
          <cell r="P256">
            <v>100</v>
          </cell>
          <cell r="Q256" t="str">
            <v>KPJ54749</v>
          </cell>
          <cell r="R256">
            <v>44774</v>
          </cell>
          <cell r="S256" t="str">
            <v>KP04/03</v>
          </cell>
          <cell r="T256" t="str">
            <v>PT. KUDAMAS JAYA MAKMUR SENTOSA</v>
          </cell>
          <cell r="U256">
            <v>44774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100</v>
          </cell>
          <cell r="BC256">
            <v>100</v>
          </cell>
        </row>
        <row r="257">
          <cell r="B257" t="str">
            <v>THRMX3</v>
          </cell>
          <cell r="C257" t="str">
            <v>Thrombogel 10gr (3)</v>
          </cell>
          <cell r="D257">
            <v>1</v>
          </cell>
          <cell r="E257" t="str">
            <v>tube</v>
          </cell>
          <cell r="F257">
            <v>1</v>
          </cell>
          <cell r="G257">
            <v>1</v>
          </cell>
          <cell r="H257">
            <v>1</v>
          </cell>
          <cell r="I257">
            <v>33810</v>
          </cell>
          <cell r="J257">
            <v>37191</v>
          </cell>
          <cell r="K257">
            <v>44629.2</v>
          </cell>
          <cell r="L257">
            <v>37200</v>
          </cell>
          <cell r="M257">
            <v>44700</v>
          </cell>
          <cell r="N257">
            <v>5</v>
          </cell>
          <cell r="O257">
            <v>5</v>
          </cell>
          <cell r="P257">
            <v>5</v>
          </cell>
          <cell r="Q257" t="str">
            <v>780H19</v>
          </cell>
          <cell r="R257">
            <v>45139</v>
          </cell>
          <cell r="S257" t="str">
            <v>KP01/001</v>
          </cell>
          <cell r="T257" t="str">
            <v xml:space="preserve">PT PLANET EXCELENCIA </v>
          </cell>
          <cell r="U257">
            <v>45139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5</v>
          </cell>
          <cell r="BC257">
            <v>5</v>
          </cell>
        </row>
        <row r="258">
          <cell r="B258" t="str">
            <v>THRMX4</v>
          </cell>
          <cell r="C258" t="str">
            <v>Thrombogel 10gr (4)</v>
          </cell>
          <cell r="D258">
            <v>1</v>
          </cell>
          <cell r="E258" t="str">
            <v>tube</v>
          </cell>
          <cell r="F258">
            <v>1</v>
          </cell>
          <cell r="G258">
            <v>1</v>
          </cell>
          <cell r="H258">
            <v>1</v>
          </cell>
          <cell r="I258">
            <v>33810</v>
          </cell>
          <cell r="J258">
            <v>37191</v>
          </cell>
          <cell r="K258">
            <v>44629.2</v>
          </cell>
          <cell r="L258">
            <v>37200</v>
          </cell>
          <cell r="M258">
            <v>44700</v>
          </cell>
          <cell r="N258">
            <v>1</v>
          </cell>
          <cell r="O258">
            <v>1</v>
          </cell>
          <cell r="P258">
            <v>1</v>
          </cell>
          <cell r="Q258" t="str">
            <v>785H19</v>
          </cell>
          <cell r="R258">
            <v>45139</v>
          </cell>
          <cell r="S258" t="str">
            <v>KP01/001</v>
          </cell>
          <cell r="T258" t="str">
            <v xml:space="preserve">PT PLANET EXCELENCIA </v>
          </cell>
          <cell r="U258">
            <v>45139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1</v>
          </cell>
          <cell r="BC258">
            <v>1</v>
          </cell>
        </row>
        <row r="259">
          <cell r="B259" t="str">
            <v>VNEBU1</v>
          </cell>
          <cell r="C259" t="str">
            <v>Ventolin Nebules Ampul</v>
          </cell>
          <cell r="D259">
            <v>20</v>
          </cell>
          <cell r="E259" t="str">
            <v>ampul</v>
          </cell>
          <cell r="F259">
            <v>20</v>
          </cell>
          <cell r="G259">
            <v>20</v>
          </cell>
          <cell r="H259">
            <v>20</v>
          </cell>
          <cell r="I259">
            <v>9909.2727272727279</v>
          </cell>
          <cell r="J259">
            <v>10900.2</v>
          </cell>
          <cell r="K259">
            <v>13080.24</v>
          </cell>
          <cell r="L259">
            <v>11000</v>
          </cell>
          <cell r="M259">
            <v>13100</v>
          </cell>
          <cell r="N259">
            <v>5</v>
          </cell>
          <cell r="O259">
            <v>5</v>
          </cell>
          <cell r="P259">
            <v>5</v>
          </cell>
          <cell r="Q259" t="str">
            <v>FV0727</v>
          </cell>
          <cell r="R259">
            <v>45352</v>
          </cell>
          <cell r="S259" t="str">
            <v>KP11/4</v>
          </cell>
          <cell r="T259" t="str">
            <v>PT KUDAMAS JAYA MAKMUR SENTOSA</v>
          </cell>
          <cell r="U259">
            <v>45352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5</v>
          </cell>
          <cell r="BC259">
            <v>5</v>
          </cell>
        </row>
        <row r="260">
          <cell r="B260" t="str">
            <v>VITBC15</v>
          </cell>
          <cell r="C260" t="str">
            <v>Vit.B Kompleks tablet (5)</v>
          </cell>
          <cell r="D260">
            <v>100</v>
          </cell>
          <cell r="E260" t="str">
            <v>tablet</v>
          </cell>
          <cell r="F260">
            <v>100</v>
          </cell>
          <cell r="G260">
            <v>100</v>
          </cell>
          <cell r="H260">
            <v>100</v>
          </cell>
          <cell r="I260">
            <v>130.9</v>
          </cell>
          <cell r="J260">
            <v>143.99</v>
          </cell>
          <cell r="K260">
            <v>172.78800000000001</v>
          </cell>
          <cell r="L260">
            <v>200</v>
          </cell>
          <cell r="M260">
            <v>200</v>
          </cell>
          <cell r="N260">
            <v>204</v>
          </cell>
          <cell r="O260">
            <v>204</v>
          </cell>
          <cell r="P260">
            <v>204</v>
          </cell>
          <cell r="Q260" t="str">
            <v>D90310T</v>
          </cell>
          <cell r="R260">
            <v>44659</v>
          </cell>
          <cell r="S260">
            <v>2802617390</v>
          </cell>
          <cell r="T260" t="str">
            <v>PT KIMIA FARMA</v>
          </cell>
          <cell r="U260">
            <v>2802616320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204</v>
          </cell>
          <cell r="BC260">
            <v>204</v>
          </cell>
        </row>
        <row r="261">
          <cell r="B261" t="str">
            <v>VITBC16</v>
          </cell>
          <cell r="C261" t="str">
            <v>Vit.B Kompleks tablet (6)</v>
          </cell>
          <cell r="D261">
            <v>100</v>
          </cell>
          <cell r="E261" t="str">
            <v>tablet</v>
          </cell>
          <cell r="F261">
            <v>100</v>
          </cell>
          <cell r="G261">
            <v>100</v>
          </cell>
          <cell r="H261">
            <v>100</v>
          </cell>
          <cell r="I261">
            <v>130.9</v>
          </cell>
          <cell r="J261">
            <v>143.99</v>
          </cell>
          <cell r="K261">
            <v>172.78800000000001</v>
          </cell>
          <cell r="L261">
            <v>200</v>
          </cell>
          <cell r="M261">
            <v>200</v>
          </cell>
          <cell r="N261">
            <v>30</v>
          </cell>
          <cell r="O261">
            <v>30</v>
          </cell>
          <cell r="P261">
            <v>30</v>
          </cell>
          <cell r="Q261" t="str">
            <v>G1923GT</v>
          </cell>
          <cell r="R261">
            <v>44743</v>
          </cell>
          <cell r="S261" t="str">
            <v>NA</v>
          </cell>
          <cell r="T261" t="str">
            <v>NA</v>
          </cell>
          <cell r="U261">
            <v>44743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30</v>
          </cell>
          <cell r="BC261">
            <v>30</v>
          </cell>
        </row>
        <row r="262">
          <cell r="B262" t="str">
            <v>VITB112</v>
          </cell>
          <cell r="C262" t="str">
            <v>Vit.B1 tablet 50 mg (2)</v>
          </cell>
          <cell r="D262">
            <v>100</v>
          </cell>
          <cell r="E262" t="str">
            <v>tablet</v>
          </cell>
          <cell r="F262">
            <v>100</v>
          </cell>
          <cell r="G262">
            <v>100</v>
          </cell>
          <cell r="H262">
            <v>100</v>
          </cell>
          <cell r="I262">
            <v>180.005</v>
          </cell>
          <cell r="J262">
            <v>198.00550000000001</v>
          </cell>
          <cell r="K262">
            <v>237.60660000000001</v>
          </cell>
          <cell r="L262">
            <v>200</v>
          </cell>
          <cell r="M262">
            <v>300</v>
          </cell>
          <cell r="N262">
            <v>100</v>
          </cell>
          <cell r="O262">
            <v>100</v>
          </cell>
          <cell r="P262">
            <v>100</v>
          </cell>
          <cell r="Q262" t="str">
            <v>18TH079</v>
          </cell>
          <cell r="R262">
            <v>44774</v>
          </cell>
          <cell r="S262" t="str">
            <v>FJ1908/3252</v>
          </cell>
          <cell r="T262" t="str">
            <v>APOTEK KUDA MAS</v>
          </cell>
          <cell r="U262">
            <v>44774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100</v>
          </cell>
          <cell r="BC262">
            <v>100</v>
          </cell>
        </row>
        <row r="263">
          <cell r="B263" t="str">
            <v>VITB12</v>
          </cell>
          <cell r="C263" t="str">
            <v>Vit.B12  tablet 50 mcg</v>
          </cell>
          <cell r="D263">
            <v>100</v>
          </cell>
          <cell r="E263" t="str">
            <v>tablet</v>
          </cell>
          <cell r="F263">
            <v>100</v>
          </cell>
          <cell r="G263">
            <v>100</v>
          </cell>
          <cell r="H263">
            <v>100</v>
          </cell>
          <cell r="I263">
            <v>71.05</v>
          </cell>
          <cell r="J263">
            <v>78.155000000000001</v>
          </cell>
          <cell r="K263">
            <v>93.786000000000001</v>
          </cell>
          <cell r="L263">
            <v>100</v>
          </cell>
          <cell r="M263">
            <v>100</v>
          </cell>
          <cell r="N263">
            <v>69</v>
          </cell>
          <cell r="O263">
            <v>69</v>
          </cell>
          <cell r="P263">
            <v>69</v>
          </cell>
          <cell r="Q263" t="str">
            <v>J82083B</v>
          </cell>
          <cell r="R263">
            <v>45170</v>
          </cell>
          <cell r="S263">
            <v>2801956245</v>
          </cell>
          <cell r="T263" t="str">
            <v>PT. KIMIA FARMA</v>
          </cell>
          <cell r="U263">
            <v>2801954816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69</v>
          </cell>
          <cell r="BC263">
            <v>69</v>
          </cell>
        </row>
        <row r="264">
          <cell r="B264" t="str">
            <v>VITB122</v>
          </cell>
          <cell r="C264" t="str">
            <v>Vit.B12  tablet 50 mcg (2)</v>
          </cell>
          <cell r="D264">
            <v>100</v>
          </cell>
          <cell r="E264" t="str">
            <v>tablet</v>
          </cell>
          <cell r="F264">
            <v>100</v>
          </cell>
          <cell r="G264">
            <v>100</v>
          </cell>
          <cell r="H264">
            <v>100</v>
          </cell>
          <cell r="I264">
            <v>71.05</v>
          </cell>
          <cell r="J264">
            <v>78.155000000000001</v>
          </cell>
          <cell r="K264">
            <v>93.786000000000001</v>
          </cell>
          <cell r="L264">
            <v>100</v>
          </cell>
          <cell r="M264">
            <v>100</v>
          </cell>
          <cell r="N264">
            <v>200</v>
          </cell>
          <cell r="O264">
            <v>200</v>
          </cell>
          <cell r="P264">
            <v>200</v>
          </cell>
          <cell r="Q264" t="str">
            <v>J82083B</v>
          </cell>
          <cell r="R264">
            <v>45170</v>
          </cell>
          <cell r="S264">
            <v>2802448231</v>
          </cell>
          <cell r="T264" t="str">
            <v>PT KIMIA FARMA</v>
          </cell>
          <cell r="U264">
            <v>2802446336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200</v>
          </cell>
          <cell r="BC264">
            <v>200</v>
          </cell>
        </row>
        <row r="265">
          <cell r="B265" t="str">
            <v>VITC12</v>
          </cell>
          <cell r="C265" t="str">
            <v>Vit.C tablet 50 mg (2)</v>
          </cell>
          <cell r="D265">
            <v>100</v>
          </cell>
          <cell r="E265" t="str">
            <v>tablet</v>
          </cell>
          <cell r="F265">
            <v>100</v>
          </cell>
          <cell r="G265">
            <v>100</v>
          </cell>
          <cell r="H265">
            <v>100</v>
          </cell>
          <cell r="I265">
            <v>95.24</v>
          </cell>
          <cell r="J265">
            <v>104.764</v>
          </cell>
          <cell r="K265">
            <v>125.71679999999999</v>
          </cell>
          <cell r="L265">
            <v>200</v>
          </cell>
          <cell r="M265">
            <v>200</v>
          </cell>
          <cell r="N265">
            <v>55</v>
          </cell>
          <cell r="O265">
            <v>55</v>
          </cell>
          <cell r="P265">
            <v>55</v>
          </cell>
          <cell r="Q265" t="str">
            <v>G90146BI</v>
          </cell>
          <cell r="R265">
            <v>44742</v>
          </cell>
          <cell r="S265">
            <v>2802617392</v>
          </cell>
          <cell r="T265" t="str">
            <v>PT KIMIA FARMA</v>
          </cell>
          <cell r="U265">
            <v>2802616320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55</v>
          </cell>
          <cell r="BC265">
            <v>55</v>
          </cell>
        </row>
        <row r="266">
          <cell r="B266" t="str">
            <v>GMP1</v>
          </cell>
          <cell r="C266" t="str">
            <v>Water For Injection 20 mL</v>
          </cell>
          <cell r="D266">
            <v>1</v>
          </cell>
          <cell r="E266" t="str">
            <v>vial</v>
          </cell>
          <cell r="F266">
            <v>1</v>
          </cell>
          <cell r="G266">
            <v>1</v>
          </cell>
          <cell r="H266">
            <v>1</v>
          </cell>
          <cell r="I266">
            <v>4500</v>
          </cell>
          <cell r="J266">
            <v>4950</v>
          </cell>
          <cell r="K266">
            <v>5940</v>
          </cell>
          <cell r="L266">
            <v>5000</v>
          </cell>
          <cell r="M266">
            <v>6000</v>
          </cell>
          <cell r="N266">
            <v>5</v>
          </cell>
          <cell r="O266">
            <v>5</v>
          </cell>
          <cell r="P266">
            <v>5</v>
          </cell>
          <cell r="Q266" t="str">
            <v>1100621002</v>
          </cell>
          <cell r="R266">
            <v>45444</v>
          </cell>
          <cell r="S266" t="str">
            <v>KP11/4</v>
          </cell>
          <cell r="T266" t="str">
            <v>PT KUDAMAS JAYA MAKMUR SENTOSA</v>
          </cell>
          <cell r="U266">
            <v>45444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5</v>
          </cell>
          <cell r="BC266">
            <v>5</v>
          </cell>
        </row>
        <row r="267">
          <cell r="B267" t="str">
            <v>WBROM2</v>
          </cell>
          <cell r="C267" t="str">
            <v>Wibrom Syr 60 ml (2)</v>
          </cell>
          <cell r="D267">
            <v>1</v>
          </cell>
          <cell r="E267" t="str">
            <v>botol</v>
          </cell>
          <cell r="F267">
            <v>1</v>
          </cell>
          <cell r="G267">
            <v>1</v>
          </cell>
          <cell r="H267">
            <v>1</v>
          </cell>
          <cell r="I267">
            <v>3863.6363636363635</v>
          </cell>
          <cell r="J267">
            <v>4250</v>
          </cell>
          <cell r="K267">
            <v>5100</v>
          </cell>
          <cell r="L267">
            <v>4300</v>
          </cell>
          <cell r="M267">
            <v>5100</v>
          </cell>
          <cell r="N267">
            <v>14</v>
          </cell>
          <cell r="O267">
            <v>14</v>
          </cell>
          <cell r="P267">
            <v>14</v>
          </cell>
          <cell r="Q267" t="str">
            <v>909161</v>
          </cell>
          <cell r="R267">
            <v>45170</v>
          </cell>
          <cell r="S267" t="str">
            <v>KP02/005</v>
          </cell>
          <cell r="T267" t="str">
            <v>PT KUDAMAS JAYA MAKMUR</v>
          </cell>
          <cell r="U267">
            <v>45170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14</v>
          </cell>
          <cell r="BC267">
            <v>14</v>
          </cell>
        </row>
        <row r="268">
          <cell r="B268" t="str">
            <v>XPZM3</v>
          </cell>
          <cell r="C268" t="str">
            <v>Xepazyme kaplet (3)</v>
          </cell>
          <cell r="D268">
            <v>30</v>
          </cell>
          <cell r="E268" t="str">
            <v>tablet</v>
          </cell>
          <cell r="F268">
            <v>30</v>
          </cell>
          <cell r="G268">
            <v>30</v>
          </cell>
          <cell r="H268">
            <v>30</v>
          </cell>
          <cell r="I268">
            <v>2437.5</v>
          </cell>
          <cell r="J268">
            <v>2681.25</v>
          </cell>
          <cell r="K268">
            <v>3217.5</v>
          </cell>
          <cell r="L268">
            <v>2700</v>
          </cell>
          <cell r="M268">
            <v>3300</v>
          </cell>
          <cell r="N268">
            <v>32</v>
          </cell>
          <cell r="O268">
            <v>32</v>
          </cell>
          <cell r="P268">
            <v>32</v>
          </cell>
          <cell r="Q268">
            <v>400860416</v>
          </cell>
          <cell r="R268">
            <v>44652</v>
          </cell>
          <cell r="S268" t="str">
            <v>NA</v>
          </cell>
          <cell r="T268" t="str">
            <v>NA</v>
          </cell>
          <cell r="U268">
            <v>44652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32</v>
          </cell>
          <cell r="BC268">
            <v>32</v>
          </cell>
        </row>
        <row r="269">
          <cell r="B269" t="str">
            <v>XPZM4</v>
          </cell>
          <cell r="C269" t="str">
            <v>Xepazyme kaplet (4)</v>
          </cell>
          <cell r="D269">
            <v>30</v>
          </cell>
          <cell r="E269" t="str">
            <v>tablet</v>
          </cell>
          <cell r="F269">
            <v>30</v>
          </cell>
          <cell r="G269">
            <v>30</v>
          </cell>
          <cell r="H269">
            <v>30</v>
          </cell>
          <cell r="I269">
            <v>2437.5</v>
          </cell>
          <cell r="J269">
            <v>2681.25</v>
          </cell>
          <cell r="K269">
            <v>3217.5</v>
          </cell>
          <cell r="L269">
            <v>2700</v>
          </cell>
          <cell r="M269">
            <v>3300</v>
          </cell>
          <cell r="N269">
            <v>40</v>
          </cell>
          <cell r="O269">
            <v>40</v>
          </cell>
          <cell r="P269">
            <v>40</v>
          </cell>
          <cell r="Q269">
            <v>400860501</v>
          </cell>
          <cell r="R269">
            <v>44682</v>
          </cell>
          <cell r="S269" t="str">
            <v>NA</v>
          </cell>
          <cell r="T269" t="str">
            <v>NA</v>
          </cell>
          <cell r="U269">
            <v>44682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40</v>
          </cell>
          <cell r="BC269">
            <v>40</v>
          </cell>
        </row>
        <row r="270">
          <cell r="B270" t="str">
            <v>ZINCS4</v>
          </cell>
          <cell r="C270" t="str">
            <v>Zinc 20 mg tablet (4)</v>
          </cell>
          <cell r="D270">
            <v>100</v>
          </cell>
          <cell r="E270" t="str">
            <v>tablet</v>
          </cell>
          <cell r="F270">
            <v>100</v>
          </cell>
          <cell r="G270">
            <v>100</v>
          </cell>
          <cell r="H270">
            <v>100</v>
          </cell>
          <cell r="I270">
            <v>390</v>
          </cell>
          <cell r="J270">
            <v>429</v>
          </cell>
          <cell r="K270">
            <v>514.79999999999995</v>
          </cell>
          <cell r="L270">
            <v>500</v>
          </cell>
          <cell r="M270">
            <v>600</v>
          </cell>
          <cell r="N270">
            <v>118</v>
          </cell>
          <cell r="O270">
            <v>118</v>
          </cell>
          <cell r="P270">
            <v>118</v>
          </cell>
          <cell r="Q270" t="str">
            <v>A1H223</v>
          </cell>
          <cell r="R270">
            <v>45139</v>
          </cell>
          <cell r="S270" t="str">
            <v>KP09/07</v>
          </cell>
          <cell r="T270" t="str">
            <v>PT. KUDAMAS JAYA MAKMUR SENTOSA</v>
          </cell>
          <cell r="U270">
            <v>45139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10</v>
          </cell>
          <cell r="AC270">
            <v>10</v>
          </cell>
          <cell r="AD270">
            <v>10</v>
          </cell>
          <cell r="AE270">
            <v>10</v>
          </cell>
          <cell r="AF270">
            <v>10</v>
          </cell>
          <cell r="AG270">
            <v>10</v>
          </cell>
          <cell r="AH270">
            <v>10</v>
          </cell>
          <cell r="AI270">
            <v>10</v>
          </cell>
          <cell r="AJ270">
            <v>10</v>
          </cell>
          <cell r="AK270">
            <v>10</v>
          </cell>
          <cell r="AL270">
            <v>10</v>
          </cell>
          <cell r="AM270">
            <v>10</v>
          </cell>
          <cell r="AN270">
            <v>10</v>
          </cell>
          <cell r="AO270">
            <v>10</v>
          </cell>
          <cell r="AP270">
            <v>10</v>
          </cell>
          <cell r="AQ270">
            <v>10</v>
          </cell>
          <cell r="AR270">
            <v>10</v>
          </cell>
          <cell r="AS270">
            <v>10</v>
          </cell>
          <cell r="AT270">
            <v>10</v>
          </cell>
          <cell r="AU270">
            <v>10</v>
          </cell>
          <cell r="AV270">
            <v>10</v>
          </cell>
          <cell r="AW270">
            <v>10</v>
          </cell>
          <cell r="AX270">
            <v>10</v>
          </cell>
          <cell r="AY270">
            <v>10</v>
          </cell>
          <cell r="AZ270">
            <v>10</v>
          </cell>
          <cell r="BA270">
            <v>10</v>
          </cell>
          <cell r="BB270">
            <v>108</v>
          </cell>
          <cell r="BC270">
            <v>108</v>
          </cell>
        </row>
        <row r="271">
          <cell r="B271">
            <v>108</v>
          </cell>
          <cell r="C271">
            <v>108</v>
          </cell>
          <cell r="D271">
            <v>108</v>
          </cell>
          <cell r="E271">
            <v>108</v>
          </cell>
          <cell r="F271">
            <v>108</v>
          </cell>
          <cell r="G271">
            <v>108</v>
          </cell>
          <cell r="H271">
            <v>108</v>
          </cell>
          <cell r="I271">
            <v>108</v>
          </cell>
          <cell r="J271">
            <v>108</v>
          </cell>
          <cell r="K271">
            <v>108</v>
          </cell>
          <cell r="L271">
            <v>108</v>
          </cell>
          <cell r="M271">
            <v>108</v>
          </cell>
          <cell r="N271">
            <v>108</v>
          </cell>
          <cell r="O271">
            <v>108</v>
          </cell>
          <cell r="P271">
            <v>108</v>
          </cell>
          <cell r="Q271">
            <v>108</v>
          </cell>
          <cell r="R271">
            <v>108</v>
          </cell>
          <cell r="S271">
            <v>108</v>
          </cell>
          <cell r="T271">
            <v>108</v>
          </cell>
          <cell r="U271">
            <v>108</v>
          </cell>
          <cell r="V271">
            <v>108</v>
          </cell>
          <cell r="W271">
            <v>108</v>
          </cell>
          <cell r="X271">
            <v>108</v>
          </cell>
          <cell r="Y271">
            <v>108</v>
          </cell>
          <cell r="Z271">
            <v>108</v>
          </cell>
          <cell r="AA271">
            <v>108</v>
          </cell>
          <cell r="AB271">
            <v>108</v>
          </cell>
          <cell r="AC271">
            <v>108</v>
          </cell>
          <cell r="AD271">
            <v>108</v>
          </cell>
          <cell r="AE271">
            <v>108</v>
          </cell>
          <cell r="AF271">
            <v>108</v>
          </cell>
          <cell r="AG271">
            <v>108</v>
          </cell>
          <cell r="AH271">
            <v>108</v>
          </cell>
          <cell r="AI271">
            <v>108</v>
          </cell>
          <cell r="AJ271">
            <v>108</v>
          </cell>
          <cell r="AK271">
            <v>108</v>
          </cell>
          <cell r="AL271">
            <v>108</v>
          </cell>
          <cell r="AM271">
            <v>108</v>
          </cell>
          <cell r="AN271">
            <v>108</v>
          </cell>
          <cell r="AO271">
            <v>108</v>
          </cell>
          <cell r="AP271">
            <v>108</v>
          </cell>
          <cell r="AQ271">
            <v>108</v>
          </cell>
          <cell r="AR271">
            <v>108</v>
          </cell>
          <cell r="AS271">
            <v>108</v>
          </cell>
          <cell r="AT271">
            <v>108</v>
          </cell>
          <cell r="AU271">
            <v>108</v>
          </cell>
          <cell r="AV271">
            <v>108</v>
          </cell>
          <cell r="AW271">
            <v>108</v>
          </cell>
          <cell r="AX271">
            <v>108</v>
          </cell>
          <cell r="AY271">
            <v>108</v>
          </cell>
          <cell r="AZ271">
            <v>108</v>
          </cell>
          <cell r="BA271">
            <v>108</v>
          </cell>
          <cell r="BB271">
            <v>108</v>
          </cell>
          <cell r="BC271">
            <v>108</v>
          </cell>
        </row>
        <row r="272">
          <cell r="B272">
            <v>108</v>
          </cell>
          <cell r="C272">
            <v>108</v>
          </cell>
          <cell r="D272">
            <v>108</v>
          </cell>
          <cell r="E272">
            <v>108</v>
          </cell>
          <cell r="F272">
            <v>108</v>
          </cell>
          <cell r="G272">
            <v>108</v>
          </cell>
          <cell r="H272">
            <v>108</v>
          </cell>
          <cell r="I272">
            <v>108</v>
          </cell>
          <cell r="J272">
            <v>108</v>
          </cell>
          <cell r="K272">
            <v>108</v>
          </cell>
          <cell r="L272">
            <v>108</v>
          </cell>
          <cell r="M272">
            <v>108</v>
          </cell>
          <cell r="N272">
            <v>108</v>
          </cell>
          <cell r="O272">
            <v>108</v>
          </cell>
          <cell r="P272">
            <v>108</v>
          </cell>
          <cell r="Q272">
            <v>108</v>
          </cell>
          <cell r="R272">
            <v>108</v>
          </cell>
          <cell r="S272">
            <v>108</v>
          </cell>
          <cell r="T272">
            <v>108</v>
          </cell>
          <cell r="U272">
            <v>108</v>
          </cell>
          <cell r="V272">
            <v>108</v>
          </cell>
          <cell r="W272">
            <v>108</v>
          </cell>
          <cell r="X272">
            <v>108</v>
          </cell>
          <cell r="Y272">
            <v>108</v>
          </cell>
          <cell r="Z272">
            <v>108</v>
          </cell>
          <cell r="AA272">
            <v>108</v>
          </cell>
          <cell r="AB272">
            <v>108</v>
          </cell>
          <cell r="AC272">
            <v>108</v>
          </cell>
          <cell r="AD272">
            <v>108</v>
          </cell>
          <cell r="AE272">
            <v>108</v>
          </cell>
          <cell r="AF272">
            <v>108</v>
          </cell>
          <cell r="AG272">
            <v>108</v>
          </cell>
          <cell r="AH272">
            <v>108</v>
          </cell>
          <cell r="AI272">
            <v>108</v>
          </cell>
          <cell r="AJ272">
            <v>108</v>
          </cell>
          <cell r="AK272">
            <v>108</v>
          </cell>
          <cell r="AL272">
            <v>108</v>
          </cell>
          <cell r="AM272">
            <v>108</v>
          </cell>
          <cell r="AN272">
            <v>108</v>
          </cell>
          <cell r="AO272">
            <v>108</v>
          </cell>
          <cell r="AP272">
            <v>108</v>
          </cell>
          <cell r="AQ272">
            <v>108</v>
          </cell>
          <cell r="AR272">
            <v>108</v>
          </cell>
          <cell r="AS272">
            <v>108</v>
          </cell>
          <cell r="AT272">
            <v>108</v>
          </cell>
          <cell r="AU272">
            <v>108</v>
          </cell>
          <cell r="AV272">
            <v>108</v>
          </cell>
          <cell r="AW272">
            <v>108</v>
          </cell>
          <cell r="AX272">
            <v>108</v>
          </cell>
          <cell r="AY272">
            <v>108</v>
          </cell>
          <cell r="AZ272">
            <v>108</v>
          </cell>
          <cell r="BA272">
            <v>108</v>
          </cell>
          <cell r="BB272">
            <v>108</v>
          </cell>
          <cell r="BC272">
            <v>108</v>
          </cell>
        </row>
        <row r="273">
          <cell r="B273">
            <v>108</v>
          </cell>
          <cell r="C273">
            <v>108</v>
          </cell>
          <cell r="D273">
            <v>108</v>
          </cell>
          <cell r="E273">
            <v>108</v>
          </cell>
          <cell r="F273">
            <v>108</v>
          </cell>
          <cell r="G273">
            <v>108</v>
          </cell>
          <cell r="H273">
            <v>108</v>
          </cell>
          <cell r="I273">
            <v>108</v>
          </cell>
          <cell r="J273">
            <v>108</v>
          </cell>
          <cell r="K273">
            <v>108</v>
          </cell>
          <cell r="L273">
            <v>108</v>
          </cell>
          <cell r="M273">
            <v>108</v>
          </cell>
          <cell r="N273">
            <v>108</v>
          </cell>
          <cell r="O273">
            <v>108</v>
          </cell>
          <cell r="P273">
            <v>108</v>
          </cell>
          <cell r="Q273">
            <v>108</v>
          </cell>
          <cell r="R273">
            <v>108</v>
          </cell>
          <cell r="S273">
            <v>108</v>
          </cell>
          <cell r="T273">
            <v>108</v>
          </cell>
          <cell r="U273">
            <v>108</v>
          </cell>
          <cell r="V273">
            <v>108</v>
          </cell>
          <cell r="W273">
            <v>108</v>
          </cell>
          <cell r="X273">
            <v>108</v>
          </cell>
          <cell r="Y273">
            <v>108</v>
          </cell>
          <cell r="Z273">
            <v>108</v>
          </cell>
          <cell r="AA273">
            <v>108</v>
          </cell>
          <cell r="AB273">
            <v>108</v>
          </cell>
          <cell r="AC273">
            <v>108</v>
          </cell>
          <cell r="AD273">
            <v>108</v>
          </cell>
          <cell r="AE273">
            <v>108</v>
          </cell>
          <cell r="AF273">
            <v>108</v>
          </cell>
          <cell r="AG273">
            <v>108</v>
          </cell>
          <cell r="AH273">
            <v>108</v>
          </cell>
          <cell r="AI273">
            <v>108</v>
          </cell>
          <cell r="AJ273">
            <v>108</v>
          </cell>
          <cell r="AK273">
            <v>108</v>
          </cell>
          <cell r="AL273">
            <v>108</v>
          </cell>
          <cell r="AM273">
            <v>108</v>
          </cell>
          <cell r="AN273">
            <v>108</v>
          </cell>
          <cell r="AO273">
            <v>108</v>
          </cell>
          <cell r="AP273">
            <v>108</v>
          </cell>
          <cell r="AQ273">
            <v>108</v>
          </cell>
          <cell r="AR273">
            <v>108</v>
          </cell>
          <cell r="AS273">
            <v>108</v>
          </cell>
          <cell r="AT273">
            <v>108</v>
          </cell>
          <cell r="AU273">
            <v>108</v>
          </cell>
          <cell r="AV273">
            <v>108</v>
          </cell>
          <cell r="AW273">
            <v>108</v>
          </cell>
          <cell r="AX273">
            <v>108</v>
          </cell>
          <cell r="AY273">
            <v>108</v>
          </cell>
          <cell r="AZ273">
            <v>108</v>
          </cell>
          <cell r="BA273">
            <v>108</v>
          </cell>
          <cell r="BB273">
            <v>108</v>
          </cell>
          <cell r="BC273">
            <v>108</v>
          </cell>
        </row>
        <row r="274">
          <cell r="B274">
            <v>108</v>
          </cell>
          <cell r="C274">
            <v>108</v>
          </cell>
          <cell r="D274">
            <v>108</v>
          </cell>
          <cell r="E274">
            <v>108</v>
          </cell>
          <cell r="F274">
            <v>108</v>
          </cell>
          <cell r="G274">
            <v>108</v>
          </cell>
          <cell r="H274">
            <v>108</v>
          </cell>
          <cell r="I274">
            <v>108</v>
          </cell>
          <cell r="J274">
            <v>108</v>
          </cell>
          <cell r="K274">
            <v>108</v>
          </cell>
          <cell r="L274">
            <v>108</v>
          </cell>
          <cell r="M274">
            <v>108</v>
          </cell>
          <cell r="N274">
            <v>108</v>
          </cell>
          <cell r="O274">
            <v>108</v>
          </cell>
          <cell r="P274">
            <v>108</v>
          </cell>
          <cell r="Q274">
            <v>108</v>
          </cell>
          <cell r="R274">
            <v>108</v>
          </cell>
          <cell r="S274">
            <v>108</v>
          </cell>
          <cell r="T274">
            <v>108</v>
          </cell>
          <cell r="U274">
            <v>108</v>
          </cell>
          <cell r="V274">
            <v>108</v>
          </cell>
          <cell r="W274">
            <v>108</v>
          </cell>
          <cell r="X274">
            <v>108</v>
          </cell>
          <cell r="Y274">
            <v>108</v>
          </cell>
          <cell r="Z274">
            <v>108</v>
          </cell>
          <cell r="AA274">
            <v>108</v>
          </cell>
          <cell r="AB274">
            <v>108</v>
          </cell>
          <cell r="AC274">
            <v>108</v>
          </cell>
          <cell r="AD274">
            <v>108</v>
          </cell>
          <cell r="AE274">
            <v>108</v>
          </cell>
          <cell r="AF274">
            <v>108</v>
          </cell>
          <cell r="AG274">
            <v>108</v>
          </cell>
          <cell r="AH274">
            <v>108</v>
          </cell>
          <cell r="AI274">
            <v>108</v>
          </cell>
          <cell r="AJ274">
            <v>108</v>
          </cell>
          <cell r="AK274">
            <v>108</v>
          </cell>
          <cell r="AL274">
            <v>108</v>
          </cell>
          <cell r="AM274">
            <v>108</v>
          </cell>
          <cell r="AN274">
            <v>108</v>
          </cell>
          <cell r="AO274">
            <v>108</v>
          </cell>
          <cell r="AP274">
            <v>108</v>
          </cell>
          <cell r="AQ274">
            <v>108</v>
          </cell>
          <cell r="AR274">
            <v>108</v>
          </cell>
          <cell r="AS274">
            <v>108</v>
          </cell>
          <cell r="AT274">
            <v>108</v>
          </cell>
          <cell r="AU274">
            <v>108</v>
          </cell>
          <cell r="AV274">
            <v>108</v>
          </cell>
          <cell r="AW274">
            <v>108</v>
          </cell>
          <cell r="AX274">
            <v>108</v>
          </cell>
          <cell r="AY274">
            <v>108</v>
          </cell>
          <cell r="AZ274">
            <v>108</v>
          </cell>
          <cell r="BA274">
            <v>108</v>
          </cell>
          <cell r="BB274">
            <v>108</v>
          </cell>
          <cell r="BC274">
            <v>108</v>
          </cell>
        </row>
        <row r="275">
          <cell r="B275">
            <v>108</v>
          </cell>
          <cell r="C275">
            <v>108</v>
          </cell>
          <cell r="D275">
            <v>108</v>
          </cell>
          <cell r="E275">
            <v>108</v>
          </cell>
          <cell r="F275">
            <v>108</v>
          </cell>
          <cell r="G275">
            <v>108</v>
          </cell>
          <cell r="H275">
            <v>108</v>
          </cell>
          <cell r="I275">
            <v>108</v>
          </cell>
          <cell r="J275">
            <v>108</v>
          </cell>
          <cell r="K275">
            <v>108</v>
          </cell>
          <cell r="L275">
            <v>108</v>
          </cell>
          <cell r="M275">
            <v>108</v>
          </cell>
          <cell r="N275">
            <v>108</v>
          </cell>
          <cell r="O275">
            <v>108</v>
          </cell>
          <cell r="P275">
            <v>108</v>
          </cell>
          <cell r="Q275">
            <v>108</v>
          </cell>
          <cell r="R275">
            <v>108</v>
          </cell>
          <cell r="S275">
            <v>108</v>
          </cell>
          <cell r="T275">
            <v>108</v>
          </cell>
          <cell r="U275">
            <v>108</v>
          </cell>
          <cell r="V275">
            <v>108</v>
          </cell>
          <cell r="W275">
            <v>108</v>
          </cell>
          <cell r="X275">
            <v>108</v>
          </cell>
          <cell r="Y275">
            <v>108</v>
          </cell>
          <cell r="Z275">
            <v>108</v>
          </cell>
          <cell r="AA275">
            <v>108</v>
          </cell>
          <cell r="AB275">
            <v>108</v>
          </cell>
          <cell r="AC275">
            <v>108</v>
          </cell>
          <cell r="AD275">
            <v>108</v>
          </cell>
          <cell r="AE275">
            <v>108</v>
          </cell>
          <cell r="AF275">
            <v>108</v>
          </cell>
          <cell r="AG275">
            <v>108</v>
          </cell>
          <cell r="AH275">
            <v>108</v>
          </cell>
          <cell r="AI275">
            <v>108</v>
          </cell>
          <cell r="AJ275">
            <v>108</v>
          </cell>
          <cell r="AK275">
            <v>108</v>
          </cell>
          <cell r="AL275">
            <v>108</v>
          </cell>
          <cell r="AM275">
            <v>108</v>
          </cell>
          <cell r="AN275">
            <v>108</v>
          </cell>
          <cell r="AO275">
            <v>108</v>
          </cell>
          <cell r="AP275">
            <v>108</v>
          </cell>
          <cell r="AQ275">
            <v>108</v>
          </cell>
          <cell r="AR275">
            <v>108</v>
          </cell>
          <cell r="AS275">
            <v>108</v>
          </cell>
          <cell r="AT275">
            <v>108</v>
          </cell>
          <cell r="AU275">
            <v>108</v>
          </cell>
          <cell r="AV275">
            <v>108</v>
          </cell>
          <cell r="AW275">
            <v>108</v>
          </cell>
          <cell r="AX275">
            <v>108</v>
          </cell>
          <cell r="AY275">
            <v>108</v>
          </cell>
          <cell r="AZ275">
            <v>108</v>
          </cell>
          <cell r="BA275">
            <v>108</v>
          </cell>
          <cell r="BB275">
            <v>108</v>
          </cell>
          <cell r="BC275">
            <v>108</v>
          </cell>
        </row>
        <row r="276">
          <cell r="B276">
            <v>108</v>
          </cell>
          <cell r="C276">
            <v>108</v>
          </cell>
          <cell r="D276">
            <v>108</v>
          </cell>
          <cell r="E276">
            <v>108</v>
          </cell>
          <cell r="F276">
            <v>108</v>
          </cell>
          <cell r="G276">
            <v>108</v>
          </cell>
          <cell r="H276">
            <v>108</v>
          </cell>
          <cell r="I276">
            <v>108</v>
          </cell>
          <cell r="J276">
            <v>108</v>
          </cell>
          <cell r="K276">
            <v>108</v>
          </cell>
          <cell r="L276">
            <v>108</v>
          </cell>
          <cell r="M276">
            <v>108</v>
          </cell>
          <cell r="N276">
            <v>108</v>
          </cell>
          <cell r="O276">
            <v>108</v>
          </cell>
          <cell r="P276">
            <v>108</v>
          </cell>
          <cell r="Q276">
            <v>108</v>
          </cell>
          <cell r="R276">
            <v>108</v>
          </cell>
          <cell r="S276">
            <v>108</v>
          </cell>
          <cell r="T276">
            <v>108</v>
          </cell>
          <cell r="U276">
            <v>108</v>
          </cell>
          <cell r="V276">
            <v>108</v>
          </cell>
          <cell r="W276">
            <v>108</v>
          </cell>
          <cell r="X276">
            <v>108</v>
          </cell>
          <cell r="Y276">
            <v>108</v>
          </cell>
          <cell r="Z276">
            <v>108</v>
          </cell>
          <cell r="AA276">
            <v>108</v>
          </cell>
          <cell r="AB276">
            <v>108</v>
          </cell>
          <cell r="AC276">
            <v>108</v>
          </cell>
          <cell r="AD276">
            <v>108</v>
          </cell>
          <cell r="AE276">
            <v>108</v>
          </cell>
          <cell r="AF276">
            <v>108</v>
          </cell>
          <cell r="AG276">
            <v>108</v>
          </cell>
          <cell r="AH276">
            <v>108</v>
          </cell>
          <cell r="AI276">
            <v>108</v>
          </cell>
          <cell r="AJ276">
            <v>108</v>
          </cell>
          <cell r="AK276">
            <v>108</v>
          </cell>
          <cell r="AL276">
            <v>108</v>
          </cell>
          <cell r="AM276">
            <v>108</v>
          </cell>
          <cell r="AN276">
            <v>108</v>
          </cell>
          <cell r="AO276">
            <v>108</v>
          </cell>
          <cell r="AP276">
            <v>108</v>
          </cell>
          <cell r="AQ276">
            <v>108</v>
          </cell>
          <cell r="AR276">
            <v>108</v>
          </cell>
          <cell r="AS276">
            <v>108</v>
          </cell>
          <cell r="AT276">
            <v>108</v>
          </cell>
          <cell r="AU276">
            <v>108</v>
          </cell>
          <cell r="AV276">
            <v>108</v>
          </cell>
          <cell r="AW276">
            <v>108</v>
          </cell>
          <cell r="AX276">
            <v>108</v>
          </cell>
          <cell r="AY276">
            <v>108</v>
          </cell>
          <cell r="AZ276">
            <v>108</v>
          </cell>
          <cell r="BA276">
            <v>108</v>
          </cell>
          <cell r="BB276">
            <v>108</v>
          </cell>
          <cell r="BC276">
            <v>108</v>
          </cell>
        </row>
        <row r="277">
          <cell r="B277">
            <v>108</v>
          </cell>
          <cell r="C277">
            <v>108</v>
          </cell>
          <cell r="D277">
            <v>108</v>
          </cell>
          <cell r="E277">
            <v>108</v>
          </cell>
          <cell r="F277">
            <v>108</v>
          </cell>
          <cell r="G277">
            <v>108</v>
          </cell>
          <cell r="H277">
            <v>108</v>
          </cell>
          <cell r="I277">
            <v>108</v>
          </cell>
          <cell r="J277">
            <v>108</v>
          </cell>
          <cell r="K277">
            <v>108</v>
          </cell>
          <cell r="L277">
            <v>108</v>
          </cell>
          <cell r="M277">
            <v>108</v>
          </cell>
          <cell r="N277">
            <v>108</v>
          </cell>
          <cell r="O277">
            <v>108</v>
          </cell>
          <cell r="P277">
            <v>108</v>
          </cell>
          <cell r="Q277">
            <v>108</v>
          </cell>
          <cell r="R277">
            <v>108</v>
          </cell>
          <cell r="S277">
            <v>108</v>
          </cell>
          <cell r="T277">
            <v>108</v>
          </cell>
          <cell r="U277">
            <v>108</v>
          </cell>
          <cell r="V277">
            <v>108</v>
          </cell>
          <cell r="W277">
            <v>108</v>
          </cell>
          <cell r="X277">
            <v>108</v>
          </cell>
          <cell r="Y277">
            <v>108</v>
          </cell>
          <cell r="Z277">
            <v>108</v>
          </cell>
          <cell r="AA277">
            <v>108</v>
          </cell>
          <cell r="AB277">
            <v>108</v>
          </cell>
          <cell r="AC277">
            <v>108</v>
          </cell>
          <cell r="AD277">
            <v>108</v>
          </cell>
          <cell r="AE277">
            <v>108</v>
          </cell>
          <cell r="AF277">
            <v>108</v>
          </cell>
          <cell r="AG277">
            <v>108</v>
          </cell>
          <cell r="AH277">
            <v>108</v>
          </cell>
          <cell r="AI277">
            <v>108</v>
          </cell>
          <cell r="AJ277">
            <v>108</v>
          </cell>
          <cell r="AK277">
            <v>108</v>
          </cell>
          <cell r="AL277">
            <v>108</v>
          </cell>
          <cell r="AM277">
            <v>108</v>
          </cell>
          <cell r="AN277">
            <v>108</v>
          </cell>
          <cell r="AO277">
            <v>108</v>
          </cell>
          <cell r="AP277">
            <v>108</v>
          </cell>
          <cell r="AQ277">
            <v>108</v>
          </cell>
          <cell r="AR277">
            <v>108</v>
          </cell>
          <cell r="AS277">
            <v>108</v>
          </cell>
          <cell r="AT277">
            <v>108</v>
          </cell>
          <cell r="AU277">
            <v>108</v>
          </cell>
          <cell r="AV277">
            <v>108</v>
          </cell>
          <cell r="AW277">
            <v>108</v>
          </cell>
          <cell r="AX277">
            <v>108</v>
          </cell>
          <cell r="AY277">
            <v>108</v>
          </cell>
          <cell r="AZ277">
            <v>108</v>
          </cell>
          <cell r="BA277">
            <v>108</v>
          </cell>
          <cell r="BB277">
            <v>108</v>
          </cell>
          <cell r="BC277">
            <v>108</v>
          </cell>
        </row>
        <row r="278">
          <cell r="B278" t="str">
            <v>Pelapor,</v>
          </cell>
          <cell r="C278">
            <v>108</v>
          </cell>
          <cell r="D278">
            <v>108</v>
          </cell>
          <cell r="E278">
            <v>108</v>
          </cell>
          <cell r="F278">
            <v>108</v>
          </cell>
          <cell r="G278">
            <v>108</v>
          </cell>
          <cell r="H278">
            <v>108</v>
          </cell>
          <cell r="I278">
            <v>108</v>
          </cell>
          <cell r="J278">
            <v>108</v>
          </cell>
          <cell r="K278">
            <v>108</v>
          </cell>
          <cell r="L278">
            <v>108</v>
          </cell>
          <cell r="M278">
            <v>108</v>
          </cell>
          <cell r="N278">
            <v>108</v>
          </cell>
          <cell r="O278">
            <v>108</v>
          </cell>
          <cell r="P278">
            <v>108</v>
          </cell>
          <cell r="Q278">
            <v>108</v>
          </cell>
          <cell r="R278">
            <v>108</v>
          </cell>
          <cell r="S278">
            <v>108</v>
          </cell>
          <cell r="T278">
            <v>108</v>
          </cell>
          <cell r="U278">
            <v>108</v>
          </cell>
          <cell r="V278">
            <v>108</v>
          </cell>
          <cell r="W278">
            <v>108</v>
          </cell>
          <cell r="X278">
            <v>108</v>
          </cell>
          <cell r="Y278">
            <v>108</v>
          </cell>
          <cell r="Z278">
            <v>108</v>
          </cell>
          <cell r="AA278">
            <v>108</v>
          </cell>
          <cell r="AB278">
            <v>108</v>
          </cell>
          <cell r="AC278">
            <v>108</v>
          </cell>
          <cell r="AD278">
            <v>108</v>
          </cell>
          <cell r="AE278">
            <v>108</v>
          </cell>
          <cell r="AF278">
            <v>108</v>
          </cell>
          <cell r="AG278">
            <v>108</v>
          </cell>
          <cell r="AH278">
            <v>108</v>
          </cell>
          <cell r="AI278">
            <v>108</v>
          </cell>
          <cell r="AJ278">
            <v>108</v>
          </cell>
          <cell r="AK278">
            <v>108</v>
          </cell>
          <cell r="AL278">
            <v>108</v>
          </cell>
          <cell r="AM278">
            <v>108</v>
          </cell>
          <cell r="AN278">
            <v>108</v>
          </cell>
          <cell r="AO278">
            <v>108</v>
          </cell>
          <cell r="AP278">
            <v>108</v>
          </cell>
          <cell r="AQ278">
            <v>108</v>
          </cell>
          <cell r="AR278">
            <v>108</v>
          </cell>
          <cell r="AS278">
            <v>108</v>
          </cell>
          <cell r="AT278">
            <v>108</v>
          </cell>
          <cell r="AU278">
            <v>108</v>
          </cell>
          <cell r="AV278">
            <v>108</v>
          </cell>
          <cell r="AW278">
            <v>108</v>
          </cell>
          <cell r="AX278">
            <v>108</v>
          </cell>
          <cell r="AY278">
            <v>108</v>
          </cell>
          <cell r="AZ278">
            <v>108</v>
          </cell>
          <cell r="BA278">
            <v>108</v>
          </cell>
          <cell r="BB278">
            <v>108</v>
          </cell>
          <cell r="BC278">
            <v>108</v>
          </cell>
        </row>
        <row r="279">
          <cell r="B279">
            <v>108</v>
          </cell>
          <cell r="C279">
            <v>108</v>
          </cell>
          <cell r="D279">
            <v>108</v>
          </cell>
          <cell r="E279">
            <v>108</v>
          </cell>
          <cell r="F279">
            <v>108</v>
          </cell>
          <cell r="G279">
            <v>108</v>
          </cell>
          <cell r="H279">
            <v>108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</row>
        <row r="281">
          <cell r="B281" t="str">
            <v>Juliana,S.Farm.,Apt.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</row>
        <row r="282">
          <cell r="B282" t="str">
            <v>Apoteker Penanggung Jawab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</row>
        <row r="293"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 t="str">
            <v>Vera Ratnauli, drg.</v>
          </cell>
          <cell r="BA296">
            <v>0</v>
          </cell>
          <cell r="BB296">
            <v>0</v>
          </cell>
          <cell r="BC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 t="str">
            <v>Kepala Klinik Pratama UPT Layanan Kesehatan ITB</v>
          </cell>
          <cell r="BA297">
            <v>0</v>
          </cell>
          <cell r="BB297">
            <v>0</v>
          </cell>
          <cell r="BC297">
            <v>0</v>
          </cell>
        </row>
        <row r="298">
          <cell r="N29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</sheetNames>
    <sheetDataSet>
      <sheetData sheetId="0" refreshError="1">
        <row r="1">
          <cell r="K1">
            <v>0</v>
          </cell>
        </row>
        <row r="2">
          <cell r="K2">
            <v>0</v>
          </cell>
        </row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6">
          <cell r="I6" t="str">
            <v xml:space="preserve">LAPORAN PENERIMAAN OBAT </v>
          </cell>
          <cell r="J6">
            <v>0</v>
          </cell>
          <cell r="K6">
            <v>0</v>
          </cell>
          <cell r="L6">
            <v>0</v>
          </cell>
        </row>
        <row r="7">
          <cell r="I7" t="str">
            <v>BULAN: JANUARI 2022</v>
          </cell>
          <cell r="J7">
            <v>0</v>
          </cell>
          <cell r="K7">
            <v>0</v>
          </cell>
          <cell r="L7">
            <v>0</v>
          </cell>
        </row>
        <row r="8">
          <cell r="K8">
            <v>0</v>
          </cell>
        </row>
        <row r="9">
          <cell r="A9" t="str">
            <v>I. OBAT</v>
          </cell>
          <cell r="K9">
            <v>0</v>
          </cell>
        </row>
        <row r="10">
          <cell r="K10">
            <v>0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F11">
            <v>0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F13">
            <v>1080.0498046875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F14">
            <v>2884.19921875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F15">
            <v>341.998779296875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F16">
            <v>324.013671875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F17">
            <v>4210.75390625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CEFXM12</v>
          </cell>
          <cell r="B18">
            <v>50</v>
          </cell>
          <cell r="C18">
            <v>818.22</v>
          </cell>
          <cell r="D18">
            <v>900.04200000000014</v>
          </cell>
          <cell r="E18">
            <v>1080.0504000000001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Cefixime Kapsul 100 mg (2)</v>
          </cell>
          <cell r="K18" t="str">
            <v>01-Oct-2023</v>
          </cell>
          <cell r="L18" t="str">
            <v>KCFMB11192</v>
          </cell>
        </row>
        <row r="19">
          <cell r="A19">
            <v>44567</v>
          </cell>
          <cell r="B19">
            <v>44567</v>
          </cell>
          <cell r="C19">
            <v>44567</v>
          </cell>
          <cell r="D19">
            <v>44567</v>
          </cell>
          <cell r="E19">
            <v>44567</v>
          </cell>
          <cell r="F19">
            <v>44567</v>
          </cell>
          <cell r="G19">
            <v>44567</v>
          </cell>
          <cell r="H19">
            <v>44567</v>
          </cell>
          <cell r="I19">
            <v>44567</v>
          </cell>
          <cell r="J19">
            <v>44567</v>
          </cell>
          <cell r="K19">
            <v>44567</v>
          </cell>
          <cell r="L19">
            <v>44567</v>
          </cell>
        </row>
        <row r="20">
          <cell r="A20">
            <v>44567</v>
          </cell>
          <cell r="B20">
            <v>44567</v>
          </cell>
          <cell r="C20">
            <v>44567</v>
          </cell>
          <cell r="D20">
            <v>44567</v>
          </cell>
          <cell r="E20">
            <v>44567</v>
          </cell>
          <cell r="F20">
            <v>44567</v>
          </cell>
          <cell r="G20">
            <v>44567</v>
          </cell>
          <cell r="H20">
            <v>44567</v>
          </cell>
          <cell r="I20">
            <v>44567</v>
          </cell>
          <cell r="J20">
            <v>44567</v>
          </cell>
          <cell r="K20">
            <v>44567</v>
          </cell>
          <cell r="L20">
            <v>44567</v>
          </cell>
        </row>
        <row r="21">
          <cell r="A21">
            <v>44567</v>
          </cell>
          <cell r="B21">
            <v>44567</v>
          </cell>
          <cell r="C21">
            <v>44567</v>
          </cell>
          <cell r="D21">
            <v>44567</v>
          </cell>
          <cell r="E21">
            <v>44567</v>
          </cell>
          <cell r="F21">
            <v>44567</v>
          </cell>
          <cell r="G21">
            <v>44567</v>
          </cell>
          <cell r="H21">
            <v>44567</v>
          </cell>
          <cell r="I21">
            <v>44567</v>
          </cell>
          <cell r="J21">
            <v>44567</v>
          </cell>
          <cell r="K21">
            <v>44567</v>
          </cell>
          <cell r="L21">
            <v>44567</v>
          </cell>
        </row>
        <row r="22">
          <cell r="A22">
            <v>44567</v>
          </cell>
          <cell r="B22">
            <v>44567</v>
          </cell>
          <cell r="C22">
            <v>44567</v>
          </cell>
          <cell r="D22">
            <v>44567</v>
          </cell>
          <cell r="E22">
            <v>44567</v>
          </cell>
          <cell r="F22">
            <v>44567</v>
          </cell>
          <cell r="G22">
            <v>44567</v>
          </cell>
          <cell r="H22">
            <v>44567</v>
          </cell>
          <cell r="I22">
            <v>44567</v>
          </cell>
          <cell r="J22">
            <v>44567</v>
          </cell>
          <cell r="K22">
            <v>44567</v>
          </cell>
          <cell r="L22">
            <v>44567</v>
          </cell>
        </row>
        <row r="23">
          <cell r="A23">
            <v>44567</v>
          </cell>
          <cell r="B23">
            <v>44567</v>
          </cell>
          <cell r="C23">
            <v>44567</v>
          </cell>
          <cell r="D23">
            <v>44567</v>
          </cell>
          <cell r="E23">
            <v>44567</v>
          </cell>
          <cell r="F23">
            <v>44567</v>
          </cell>
          <cell r="G23">
            <v>44567</v>
          </cell>
          <cell r="H23">
            <v>44567</v>
          </cell>
          <cell r="I23">
            <v>44567</v>
          </cell>
          <cell r="J23">
            <v>44567</v>
          </cell>
          <cell r="K23">
            <v>44567</v>
          </cell>
          <cell r="L23">
            <v>44567</v>
          </cell>
        </row>
        <row r="24">
          <cell r="A24">
            <v>44567</v>
          </cell>
          <cell r="B24">
            <v>44567</v>
          </cell>
          <cell r="C24">
            <v>44567</v>
          </cell>
          <cell r="D24">
            <v>44567</v>
          </cell>
          <cell r="E24">
            <v>44567</v>
          </cell>
          <cell r="F24">
            <v>44567</v>
          </cell>
          <cell r="G24">
            <v>44567</v>
          </cell>
          <cell r="H24">
            <v>44567</v>
          </cell>
          <cell r="I24">
            <v>44567</v>
          </cell>
          <cell r="J24">
            <v>44567</v>
          </cell>
          <cell r="K24">
            <v>44567</v>
          </cell>
          <cell r="L24">
            <v>44567</v>
          </cell>
        </row>
        <row r="25">
          <cell r="A25">
            <v>44567</v>
          </cell>
          <cell r="B25">
            <v>44567</v>
          </cell>
          <cell r="C25">
            <v>44567</v>
          </cell>
          <cell r="D25">
            <v>44567</v>
          </cell>
          <cell r="E25">
            <v>44567</v>
          </cell>
          <cell r="F25">
            <v>44567</v>
          </cell>
          <cell r="G25">
            <v>44567</v>
          </cell>
          <cell r="H25">
            <v>44567</v>
          </cell>
          <cell r="I25">
            <v>44567</v>
          </cell>
          <cell r="J25">
            <v>44567</v>
          </cell>
          <cell r="K25">
            <v>44567</v>
          </cell>
          <cell r="L25">
            <v>44567</v>
          </cell>
        </row>
        <row r="27">
          <cell r="A27" t="str">
            <v>KODE</v>
          </cell>
          <cell r="B27" t="str">
            <v>JUMLAH OBAT</v>
          </cell>
          <cell r="C27" t="str">
            <v>HARGA NETTO</v>
          </cell>
          <cell r="D27" t="str">
            <v>NETTO+PPN</v>
          </cell>
          <cell r="E27" t="str">
            <v>NETTO+PPN+MARGIN</v>
          </cell>
          <cell r="F27">
            <v>44567</v>
          </cell>
          <cell r="G27" t="str">
            <v>No Faktur</v>
          </cell>
          <cell r="H27" t="str">
            <v>Tgl Order</v>
          </cell>
          <cell r="I27" t="str">
            <v>Suplier</v>
          </cell>
          <cell r="J27" t="str">
            <v>Nama Barang</v>
          </cell>
          <cell r="K27" t="str">
            <v>Exp</v>
          </cell>
          <cell r="L27" t="str">
            <v>No. BATCH</v>
          </cell>
        </row>
        <row r="28">
          <cell r="A28" t="str">
            <v>INTLS5</v>
          </cell>
          <cell r="B28">
            <v>800</v>
          </cell>
          <cell r="C28">
            <v>581.81818181818176</v>
          </cell>
          <cell r="D28">
            <v>640</v>
          </cell>
          <cell r="E28">
            <v>768</v>
          </cell>
          <cell r="F28">
            <v>768</v>
          </cell>
          <cell r="G28" t="str">
            <v>KP01/02</v>
          </cell>
          <cell r="H28">
            <v>44567</v>
          </cell>
          <cell r="I28" t="str">
            <v>PT KUDAMAS JAYA MAKMUR SENTOSA</v>
          </cell>
          <cell r="J28" t="str">
            <v>Intunal Forte Tablet (5)</v>
          </cell>
          <cell r="K28">
            <v>45597</v>
          </cell>
          <cell r="L28" t="str">
            <v>A1L564</v>
          </cell>
        </row>
        <row r="29">
          <cell r="A29">
            <v>45597</v>
          </cell>
          <cell r="B29">
            <v>45597</v>
          </cell>
          <cell r="C29">
            <v>45597</v>
          </cell>
          <cell r="D29">
            <v>45597</v>
          </cell>
          <cell r="E29">
            <v>45597</v>
          </cell>
          <cell r="F29">
            <v>45597</v>
          </cell>
          <cell r="G29">
            <v>45597</v>
          </cell>
          <cell r="H29">
            <v>45597</v>
          </cell>
          <cell r="I29">
            <v>45597</v>
          </cell>
          <cell r="J29">
            <v>45597</v>
          </cell>
          <cell r="K29">
            <v>45597</v>
          </cell>
          <cell r="L29">
            <v>45597</v>
          </cell>
        </row>
        <row r="30">
          <cell r="A30">
            <v>45597</v>
          </cell>
          <cell r="B30">
            <v>45597</v>
          </cell>
          <cell r="C30">
            <v>45597</v>
          </cell>
          <cell r="D30">
            <v>45597</v>
          </cell>
          <cell r="E30">
            <v>45597</v>
          </cell>
          <cell r="F30">
            <v>45597</v>
          </cell>
          <cell r="G30">
            <v>45597</v>
          </cell>
          <cell r="H30">
            <v>45597</v>
          </cell>
          <cell r="I30">
            <v>45597</v>
          </cell>
          <cell r="J30">
            <v>45597</v>
          </cell>
          <cell r="K30">
            <v>45597</v>
          </cell>
          <cell r="L30">
            <v>45597</v>
          </cell>
        </row>
        <row r="31">
          <cell r="A31">
            <v>45597</v>
          </cell>
          <cell r="B31">
            <v>45597</v>
          </cell>
          <cell r="C31">
            <v>45597</v>
          </cell>
          <cell r="D31">
            <v>45597</v>
          </cell>
          <cell r="E31">
            <v>45597</v>
          </cell>
          <cell r="F31">
            <v>45597</v>
          </cell>
          <cell r="G31">
            <v>45597</v>
          </cell>
          <cell r="H31">
            <v>45597</v>
          </cell>
          <cell r="I31">
            <v>45597</v>
          </cell>
          <cell r="J31">
            <v>45597</v>
          </cell>
          <cell r="K31">
            <v>45597</v>
          </cell>
          <cell r="L31">
            <v>45597</v>
          </cell>
        </row>
        <row r="32">
          <cell r="A32">
            <v>45597</v>
          </cell>
          <cell r="B32">
            <v>45597</v>
          </cell>
          <cell r="C32">
            <v>45597</v>
          </cell>
          <cell r="D32">
            <v>45597</v>
          </cell>
          <cell r="E32">
            <v>45597</v>
          </cell>
          <cell r="F32">
            <v>45597</v>
          </cell>
          <cell r="G32">
            <v>45597</v>
          </cell>
          <cell r="H32">
            <v>45597</v>
          </cell>
          <cell r="I32">
            <v>45597</v>
          </cell>
          <cell r="J32">
            <v>45597</v>
          </cell>
          <cell r="K32">
            <v>45597</v>
          </cell>
          <cell r="L32">
            <v>45597</v>
          </cell>
        </row>
        <row r="33">
          <cell r="A33">
            <v>45597</v>
          </cell>
          <cell r="B33">
            <v>45597</v>
          </cell>
          <cell r="C33">
            <v>45597</v>
          </cell>
          <cell r="D33">
            <v>45597</v>
          </cell>
          <cell r="E33">
            <v>45597</v>
          </cell>
          <cell r="F33">
            <v>45597</v>
          </cell>
          <cell r="G33">
            <v>45597</v>
          </cell>
          <cell r="H33">
            <v>45597</v>
          </cell>
          <cell r="I33">
            <v>45597</v>
          </cell>
          <cell r="J33">
            <v>45597</v>
          </cell>
          <cell r="K33">
            <v>45597</v>
          </cell>
          <cell r="L33">
            <v>45597</v>
          </cell>
        </row>
        <row r="34">
          <cell r="A34">
            <v>45597</v>
          </cell>
          <cell r="B34">
            <v>45597</v>
          </cell>
          <cell r="C34">
            <v>45597</v>
          </cell>
          <cell r="D34">
            <v>45597</v>
          </cell>
          <cell r="E34">
            <v>45597</v>
          </cell>
          <cell r="F34">
            <v>45597</v>
          </cell>
          <cell r="G34">
            <v>45597</v>
          </cell>
          <cell r="H34">
            <v>45597</v>
          </cell>
          <cell r="I34">
            <v>45597</v>
          </cell>
          <cell r="J34">
            <v>45597</v>
          </cell>
          <cell r="K34">
            <v>45597</v>
          </cell>
          <cell r="L34">
            <v>45597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>
            <v>45597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METRL1</v>
          </cell>
          <cell r="B38">
            <v>400</v>
          </cell>
          <cell r="C38">
            <v>219.99999999999997</v>
          </cell>
          <cell r="D38">
            <v>242</v>
          </cell>
          <cell r="E38">
            <v>290.39999999999998</v>
          </cell>
          <cell r="G38" t="str">
            <v>KP01/03</v>
          </cell>
          <cell r="H38">
            <v>44567</v>
          </cell>
          <cell r="I38" t="str">
            <v>PT KUDAMAS JAYA MAKMUR SENTOSA</v>
          </cell>
          <cell r="J38" t="str">
            <v>Metronidazole Tablet 500 mg</v>
          </cell>
          <cell r="K38">
            <v>45962</v>
          </cell>
          <cell r="L38" t="str">
            <v>046413</v>
          </cell>
        </row>
        <row r="39">
          <cell r="A39" t="str">
            <v>NTRMS28</v>
          </cell>
          <cell r="B39">
            <v>400</v>
          </cell>
          <cell r="C39">
            <v>209.09090909090907</v>
          </cell>
          <cell r="D39">
            <v>230</v>
          </cell>
          <cell r="E39">
            <v>276</v>
          </cell>
          <cell r="F39">
            <v>276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Natrium Diklofenak tablet 50 mg (8)</v>
          </cell>
          <cell r="K39">
            <v>45231</v>
          </cell>
          <cell r="L39" t="str">
            <v>46365034</v>
          </cell>
        </row>
        <row r="40">
          <cell r="A40" t="str">
            <v>KDCF2</v>
          </cell>
          <cell r="B40">
            <v>400</v>
          </cell>
          <cell r="C40">
            <v>386.36363636363632</v>
          </cell>
          <cell r="D40">
            <v>425</v>
          </cell>
          <cell r="E40">
            <v>510</v>
          </cell>
          <cell r="F40">
            <v>510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Kalium Diklofenak 50 mg Tablet (2)</v>
          </cell>
          <cell r="K40">
            <v>45200</v>
          </cell>
          <cell r="L40" t="str">
            <v>HTDPSB15060</v>
          </cell>
        </row>
        <row r="41">
          <cell r="A41" t="str">
            <v>PHYM1</v>
          </cell>
          <cell r="B41">
            <v>100</v>
          </cell>
          <cell r="C41">
            <v>192.72727272727272</v>
          </cell>
          <cell r="D41">
            <v>212</v>
          </cell>
          <cell r="E41">
            <v>254.39999999999998</v>
          </cell>
          <cell r="F41">
            <v>254.39990234375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Phytomenadion Tablet 10 mg</v>
          </cell>
          <cell r="K41">
            <v>45901</v>
          </cell>
          <cell r="L41" t="str">
            <v>T5056009</v>
          </cell>
        </row>
        <row r="42">
          <cell r="A42" t="str">
            <v>CTM0S2</v>
          </cell>
          <cell r="B42">
            <v>100</v>
          </cell>
          <cell r="C42">
            <v>81.818181818181813</v>
          </cell>
          <cell r="D42">
            <v>90</v>
          </cell>
          <cell r="E42">
            <v>108</v>
          </cell>
          <cell r="F42">
            <v>108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Chlorfeniramin tablet 4 mg (CTM) (2)</v>
          </cell>
          <cell r="K42">
            <v>45870</v>
          </cell>
          <cell r="L42" t="str">
            <v>00708101</v>
          </cell>
        </row>
        <row r="43">
          <cell r="A43" t="str">
            <v>AMBR156</v>
          </cell>
          <cell r="B43">
            <v>200</v>
          </cell>
          <cell r="C43">
            <v>92.499999999999986</v>
          </cell>
          <cell r="D43">
            <v>101.75</v>
          </cell>
          <cell r="E43">
            <v>122.1</v>
          </cell>
          <cell r="F43">
            <v>122.0999755859375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Ambroxol tablet 30 mg (6)</v>
          </cell>
          <cell r="K43">
            <v>45536</v>
          </cell>
          <cell r="L43" t="str">
            <v>K21016</v>
          </cell>
        </row>
        <row r="44">
          <cell r="A44" t="str">
            <v>FSDLS3</v>
          </cell>
          <cell r="B44">
            <v>200</v>
          </cell>
          <cell r="C44">
            <v>243.63636363636363</v>
          </cell>
          <cell r="D44">
            <v>268</v>
          </cell>
          <cell r="E44">
            <v>321.59999999999997</v>
          </cell>
          <cell r="F44">
            <v>321.599853515625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Fasidol Forte Tablet (3)</v>
          </cell>
          <cell r="K44">
            <v>45931</v>
          </cell>
          <cell r="L44" t="str">
            <v>12830</v>
          </cell>
        </row>
        <row r="45">
          <cell r="A45" t="str">
            <v>PRCT14</v>
          </cell>
          <cell r="B45">
            <v>500</v>
          </cell>
          <cell r="C45">
            <v>155</v>
          </cell>
          <cell r="D45">
            <v>170.5</v>
          </cell>
          <cell r="E45">
            <v>204.6</v>
          </cell>
          <cell r="F45">
            <v>204.5999755859375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Paracetamol tablet 500mg (PCT) (14)</v>
          </cell>
          <cell r="K45">
            <v>46357</v>
          </cell>
          <cell r="L45" t="str">
            <v>115514</v>
          </cell>
        </row>
        <row r="46">
          <cell r="A46" t="str">
            <v>RNTDS5</v>
          </cell>
          <cell r="B46">
            <v>200</v>
          </cell>
          <cell r="C46">
            <v>136.36363636363635</v>
          </cell>
          <cell r="D46">
            <v>150</v>
          </cell>
          <cell r="E46">
            <v>180</v>
          </cell>
          <cell r="F46">
            <v>180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Ranitidin tablet 150 mg (5)</v>
          </cell>
          <cell r="K46">
            <v>45231</v>
          </cell>
          <cell r="L46" t="str">
            <v>HTRNTB18904</v>
          </cell>
        </row>
        <row r="47">
          <cell r="A47" t="str">
            <v>RECOL2</v>
          </cell>
          <cell r="B47">
            <v>10</v>
          </cell>
          <cell r="C47">
            <v>7363.6363636363631</v>
          </cell>
          <cell r="D47">
            <v>8100</v>
          </cell>
          <cell r="E47">
            <v>9720</v>
          </cell>
          <cell r="F47">
            <v>9720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Reco Eye Drop (2)</v>
          </cell>
          <cell r="K47">
            <v>45047</v>
          </cell>
          <cell r="L47" t="str">
            <v>0091121012</v>
          </cell>
        </row>
        <row r="48">
          <cell r="A48" t="str">
            <v>FRMEO2</v>
          </cell>
          <cell r="B48">
            <v>7</v>
          </cell>
          <cell r="C48">
            <v>27545.454545454544</v>
          </cell>
          <cell r="D48">
            <v>30300</v>
          </cell>
          <cell r="E48">
            <v>36360</v>
          </cell>
          <cell r="F48">
            <v>36360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Forumen Tetes Telinga (2)</v>
          </cell>
          <cell r="K48">
            <v>45383</v>
          </cell>
          <cell r="L48" t="str">
            <v>BK1786</v>
          </cell>
        </row>
        <row r="49">
          <cell r="A49" t="str">
            <v>BNSNX13</v>
          </cell>
          <cell r="B49">
            <v>20</v>
          </cell>
          <cell r="C49">
            <v>10772.727272727272</v>
          </cell>
          <cell r="D49">
            <v>11850</v>
          </cell>
          <cell r="E49">
            <v>14220</v>
          </cell>
          <cell r="F49">
            <v>14220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Betason-N cream 5 g (13)</v>
          </cell>
          <cell r="K49">
            <v>45597</v>
          </cell>
          <cell r="L49" t="str">
            <v>K13201W</v>
          </cell>
        </row>
        <row r="50">
          <cell r="A50" t="str">
            <v>MNOS1</v>
          </cell>
          <cell r="B50">
            <v>40</v>
          </cell>
          <cell r="C50">
            <v>19545</v>
          </cell>
          <cell r="D50">
            <v>21499.5</v>
          </cell>
          <cell r="E50">
            <v>25799.399999999998</v>
          </cell>
          <cell r="F50">
            <v>25799.390625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Minosep Obat Kumur</v>
          </cell>
          <cell r="K50">
            <v>45474</v>
          </cell>
          <cell r="L50" t="str">
            <v>10719</v>
          </cell>
        </row>
        <row r="51">
          <cell r="A51" t="str">
            <v>HTDC4</v>
          </cell>
          <cell r="B51">
            <v>50</v>
          </cell>
          <cell r="C51">
            <v>8636.6363636363621</v>
          </cell>
          <cell r="D51">
            <v>9500.2999999999993</v>
          </cell>
          <cell r="E51">
            <v>11400.359999999999</v>
          </cell>
          <cell r="F51">
            <v>11400.359375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Hotin DCL 30 gram (4)</v>
          </cell>
          <cell r="K51">
            <v>45139</v>
          </cell>
          <cell r="L51" t="str">
            <v>1H08423</v>
          </cell>
        </row>
        <row r="52">
          <cell r="A52" t="str">
            <v>PCTS3</v>
          </cell>
          <cell r="B52">
            <v>10</v>
          </cell>
          <cell r="C52">
            <v>2500</v>
          </cell>
          <cell r="D52">
            <v>2750</v>
          </cell>
          <cell r="E52">
            <v>3300</v>
          </cell>
          <cell r="F52">
            <v>3300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Paracetamol Syrup 120mg/5mL (60mL) (3)</v>
          </cell>
          <cell r="K52">
            <v>45597</v>
          </cell>
          <cell r="L52" t="str">
            <v>A12079</v>
          </cell>
        </row>
        <row r="53">
          <cell r="A53" t="str">
            <v>SCLFT8</v>
          </cell>
          <cell r="B53">
            <v>20</v>
          </cell>
          <cell r="C53">
            <v>13636.363636363636</v>
          </cell>
          <cell r="D53">
            <v>15000</v>
          </cell>
          <cell r="E53">
            <v>18000</v>
          </cell>
          <cell r="F53">
            <v>18000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Sucralfate sirup 100mL (8)</v>
          </cell>
          <cell r="K53">
            <v>45200</v>
          </cell>
          <cell r="L53" t="str">
            <v>E1K268</v>
          </cell>
        </row>
        <row r="54">
          <cell r="A54" t="str">
            <v>BFCMB4</v>
          </cell>
          <cell r="B54">
            <v>10</v>
          </cell>
          <cell r="C54">
            <v>15818.181818181816</v>
          </cell>
          <cell r="D54">
            <v>17400</v>
          </cell>
          <cell r="E54">
            <v>20880</v>
          </cell>
          <cell r="F54">
            <v>20880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Bufacomb in orabase 5 g (4)</v>
          </cell>
          <cell r="K54">
            <v>45139</v>
          </cell>
          <cell r="L54" t="str">
            <v>H0208101</v>
          </cell>
        </row>
        <row r="55">
          <cell r="A55" t="str">
            <v>PHYM2</v>
          </cell>
          <cell r="B55">
            <v>100</v>
          </cell>
          <cell r="C55">
            <v>192.72727272727272</v>
          </cell>
          <cell r="D55">
            <v>212</v>
          </cell>
          <cell r="E55">
            <v>254.39999999999998</v>
          </cell>
          <cell r="F55">
            <v>254.39990234375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Phytomenadion Tablet 10 mg (2)</v>
          </cell>
          <cell r="K55">
            <v>45901</v>
          </cell>
          <cell r="L55" t="str">
            <v>T5056010</v>
          </cell>
        </row>
        <row r="56">
          <cell r="A56">
            <v>45901</v>
          </cell>
          <cell r="B56">
            <v>45901</v>
          </cell>
          <cell r="C56">
            <v>45901</v>
          </cell>
          <cell r="D56">
            <v>45901</v>
          </cell>
          <cell r="E56">
            <v>45901</v>
          </cell>
          <cell r="F56">
            <v>45901</v>
          </cell>
          <cell r="G56">
            <v>45901</v>
          </cell>
          <cell r="H56">
            <v>45901</v>
          </cell>
          <cell r="I56">
            <v>45901</v>
          </cell>
          <cell r="J56">
            <v>45901</v>
          </cell>
          <cell r="K56">
            <v>45901</v>
          </cell>
          <cell r="L56">
            <v>45901</v>
          </cell>
        </row>
        <row r="57">
          <cell r="A57">
            <v>45901</v>
          </cell>
          <cell r="B57">
            <v>45901</v>
          </cell>
          <cell r="C57">
            <v>45901</v>
          </cell>
          <cell r="D57">
            <v>45901</v>
          </cell>
          <cell r="E57">
            <v>45901</v>
          </cell>
          <cell r="F57">
            <v>45901</v>
          </cell>
          <cell r="G57">
            <v>45901</v>
          </cell>
          <cell r="H57">
            <v>45901</v>
          </cell>
          <cell r="I57">
            <v>45901</v>
          </cell>
          <cell r="J57">
            <v>45901</v>
          </cell>
          <cell r="K57">
            <v>45901</v>
          </cell>
          <cell r="L57">
            <v>45901</v>
          </cell>
        </row>
        <row r="58">
          <cell r="A58">
            <v>45901</v>
          </cell>
          <cell r="B58">
            <v>45901</v>
          </cell>
          <cell r="C58">
            <v>45901</v>
          </cell>
          <cell r="D58">
            <v>45901</v>
          </cell>
          <cell r="E58">
            <v>45901</v>
          </cell>
          <cell r="F58">
            <v>45901</v>
          </cell>
          <cell r="G58">
            <v>45901</v>
          </cell>
          <cell r="H58">
            <v>45901</v>
          </cell>
          <cell r="I58">
            <v>45901</v>
          </cell>
          <cell r="J58">
            <v>45901</v>
          </cell>
          <cell r="K58">
            <v>45901</v>
          </cell>
          <cell r="L58">
            <v>45901</v>
          </cell>
        </row>
        <row r="59">
          <cell r="A59">
            <v>45901</v>
          </cell>
          <cell r="B59">
            <v>45901</v>
          </cell>
          <cell r="C59">
            <v>45901</v>
          </cell>
          <cell r="D59">
            <v>45901</v>
          </cell>
          <cell r="E59">
            <v>45901</v>
          </cell>
          <cell r="F59">
            <v>45901</v>
          </cell>
          <cell r="G59">
            <v>45901</v>
          </cell>
          <cell r="H59">
            <v>45901</v>
          </cell>
          <cell r="I59">
            <v>45901</v>
          </cell>
          <cell r="J59">
            <v>45901</v>
          </cell>
          <cell r="K59">
            <v>45901</v>
          </cell>
          <cell r="L59">
            <v>45901</v>
          </cell>
        </row>
        <row r="60">
          <cell r="A60">
            <v>45901</v>
          </cell>
          <cell r="B60">
            <v>45901</v>
          </cell>
          <cell r="C60">
            <v>45901</v>
          </cell>
          <cell r="D60">
            <v>45901</v>
          </cell>
          <cell r="E60">
            <v>45901</v>
          </cell>
          <cell r="F60">
            <v>45901</v>
          </cell>
          <cell r="G60">
            <v>45901</v>
          </cell>
          <cell r="H60">
            <v>45901</v>
          </cell>
          <cell r="I60">
            <v>45901</v>
          </cell>
          <cell r="J60">
            <v>45901</v>
          </cell>
          <cell r="K60">
            <v>45901</v>
          </cell>
          <cell r="L60">
            <v>45901</v>
          </cell>
        </row>
        <row r="61">
          <cell r="A61">
            <v>45901</v>
          </cell>
          <cell r="B61">
            <v>45901</v>
          </cell>
          <cell r="C61">
            <v>45901</v>
          </cell>
          <cell r="D61">
            <v>45901</v>
          </cell>
          <cell r="E61">
            <v>45901</v>
          </cell>
          <cell r="F61">
            <v>45901</v>
          </cell>
          <cell r="G61">
            <v>45901</v>
          </cell>
          <cell r="H61">
            <v>45901</v>
          </cell>
          <cell r="I61">
            <v>45901</v>
          </cell>
          <cell r="J61">
            <v>45901</v>
          </cell>
          <cell r="K61">
            <v>45901</v>
          </cell>
          <cell r="L61">
            <v>45901</v>
          </cell>
        </row>
        <row r="64">
          <cell r="A64" t="str">
            <v>KODE</v>
          </cell>
          <cell r="B64" t="str">
            <v>JUMLAH OBAT</v>
          </cell>
          <cell r="C64" t="str">
            <v>HARGA NETTO</v>
          </cell>
          <cell r="D64" t="str">
            <v>NETTO+PPN</v>
          </cell>
          <cell r="E64" t="str">
            <v>NETTO+PPN+MARGIN</v>
          </cell>
          <cell r="F64">
            <v>45901</v>
          </cell>
          <cell r="G64" t="str">
            <v>No Faktur</v>
          </cell>
          <cell r="H64" t="str">
            <v>Tgl Order</v>
          </cell>
          <cell r="I64" t="str">
            <v>Suplier</v>
          </cell>
          <cell r="J64" t="str">
            <v>Nama Barang</v>
          </cell>
          <cell r="K64" t="str">
            <v>Exp</v>
          </cell>
          <cell r="L64" t="str">
            <v>No. BATCH</v>
          </cell>
        </row>
        <row r="65">
          <cell r="A65" t="str">
            <v>BTMSX7</v>
          </cell>
          <cell r="B65">
            <v>24</v>
          </cell>
          <cell r="C65">
            <v>4545.2365</v>
          </cell>
          <cell r="D65">
            <v>4999.7601500000001</v>
          </cell>
          <cell r="E65">
            <v>5999.7121799999995</v>
          </cell>
          <cell r="F65">
            <v>5999.7109375</v>
          </cell>
          <cell r="G65" t="str">
            <v>KP01/04</v>
          </cell>
          <cell r="H65">
            <v>44568</v>
          </cell>
          <cell r="I65" t="str">
            <v>PT SINGGASANA WITRA SURYAMAS</v>
          </cell>
          <cell r="J65" t="str">
            <v>Betametason 0,1% cream 5 g (7)</v>
          </cell>
          <cell r="K65">
            <v>45200</v>
          </cell>
          <cell r="L65" t="str">
            <v>6518</v>
          </cell>
        </row>
        <row r="66">
          <cell r="A66" t="str">
            <v>OMZ5</v>
          </cell>
          <cell r="B66">
            <v>1000</v>
          </cell>
          <cell r="C66">
            <v>359.074479</v>
          </cell>
          <cell r="D66">
            <v>394.98192690000002</v>
          </cell>
          <cell r="E66">
            <v>473.97831228000001</v>
          </cell>
          <cell r="F66">
            <v>473.978271484375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Omeprazole kapsul 20 mg (5)</v>
          </cell>
          <cell r="K66">
            <v>45231</v>
          </cell>
          <cell r="L66" t="str">
            <v>KOPZB10656</v>
          </cell>
        </row>
        <row r="67">
          <cell r="A67" t="str">
            <v>CEFXM2</v>
          </cell>
          <cell r="B67">
            <v>400</v>
          </cell>
          <cell r="C67">
            <v>2185</v>
          </cell>
          <cell r="D67">
            <v>2403.5</v>
          </cell>
          <cell r="E67">
            <v>2884.2</v>
          </cell>
          <cell r="F67">
            <v>2884.19921875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 xml:space="preserve">Cefixime Kapsul 200 mg </v>
          </cell>
          <cell r="K67">
            <v>45170</v>
          </cell>
          <cell r="L67" t="str">
            <v>TCETA10135</v>
          </cell>
        </row>
        <row r="68">
          <cell r="A68" t="str">
            <v>DMPRS5</v>
          </cell>
          <cell r="B68">
            <v>500</v>
          </cell>
          <cell r="C68">
            <v>259.08999999999997</v>
          </cell>
          <cell r="D68">
            <v>284.99900000000002</v>
          </cell>
          <cell r="E68">
            <v>341.99880000000002</v>
          </cell>
          <cell r="F68">
            <v>341.998779296875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>Domperidon tablet 10 mg (5)</v>
          </cell>
          <cell r="K68">
            <v>45231</v>
          </cell>
          <cell r="L68" t="str">
            <v>HTDPDB16099</v>
          </cell>
        </row>
        <row r="69">
          <cell r="A69" t="str">
            <v>ASMMS9</v>
          </cell>
          <cell r="B69">
            <v>700</v>
          </cell>
          <cell r="C69">
            <v>245.465</v>
          </cell>
          <cell r="D69">
            <v>270.01150000000001</v>
          </cell>
          <cell r="E69">
            <v>324.0138</v>
          </cell>
          <cell r="F69">
            <v>324.013671875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Asam Mefenamat tablet 500 mg (9)</v>
          </cell>
          <cell r="K69">
            <v>45231</v>
          </cell>
          <cell r="L69" t="str">
            <v>HTMECA16033</v>
          </cell>
        </row>
        <row r="70">
          <cell r="A70" t="str">
            <v>NERBN10</v>
          </cell>
          <cell r="B70">
            <v>250</v>
          </cell>
          <cell r="C70">
            <v>3189.9658399999998</v>
          </cell>
          <cell r="D70">
            <v>3508.9624240000003</v>
          </cell>
          <cell r="E70">
            <v>4210.7549088000005</v>
          </cell>
          <cell r="F70">
            <v>4210.75390625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Neurobion forte Tablet (10)</v>
          </cell>
          <cell r="K70">
            <v>45352</v>
          </cell>
          <cell r="L70" t="str">
            <v>D1136939</v>
          </cell>
        </row>
        <row r="71">
          <cell r="A71" t="str">
            <v>CEFXM12</v>
          </cell>
          <cell r="B71">
            <v>50</v>
          </cell>
          <cell r="C71">
            <v>818.22</v>
          </cell>
          <cell r="D71">
            <v>900.04200000000014</v>
          </cell>
          <cell r="E71">
            <v>1080.0504000000001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Cefixime Kapsul 100 mg (2)</v>
          </cell>
          <cell r="K71" t="str">
            <v>01-Oct-2023</v>
          </cell>
          <cell r="L71" t="str">
            <v>KCFMB11192</v>
          </cell>
        </row>
        <row r="72">
          <cell r="A72">
            <v>44568</v>
          </cell>
          <cell r="B72">
            <v>44568</v>
          </cell>
          <cell r="C72">
            <v>44568</v>
          </cell>
          <cell r="D72">
            <v>44568</v>
          </cell>
          <cell r="E72">
            <v>44568</v>
          </cell>
          <cell r="F72">
            <v>44568</v>
          </cell>
          <cell r="G72">
            <v>44568</v>
          </cell>
          <cell r="H72">
            <v>44568</v>
          </cell>
          <cell r="I72">
            <v>44568</v>
          </cell>
          <cell r="J72">
            <v>44568</v>
          </cell>
          <cell r="K72">
            <v>44568</v>
          </cell>
          <cell r="L72">
            <v>44568</v>
          </cell>
        </row>
        <row r="73">
          <cell r="A73">
            <v>44568</v>
          </cell>
          <cell r="B73">
            <v>44568</v>
          </cell>
          <cell r="C73">
            <v>44568</v>
          </cell>
          <cell r="D73">
            <v>44568</v>
          </cell>
          <cell r="E73">
            <v>44568</v>
          </cell>
          <cell r="F73">
            <v>44568</v>
          </cell>
          <cell r="G73">
            <v>44568</v>
          </cell>
          <cell r="H73">
            <v>44568</v>
          </cell>
          <cell r="I73">
            <v>44568</v>
          </cell>
          <cell r="J73">
            <v>44568</v>
          </cell>
          <cell r="K73">
            <v>44568</v>
          </cell>
          <cell r="L73">
            <v>44568</v>
          </cell>
        </row>
        <row r="74">
          <cell r="A74">
            <v>44568</v>
          </cell>
          <cell r="B74">
            <v>44568</v>
          </cell>
          <cell r="C74">
            <v>44568</v>
          </cell>
          <cell r="D74">
            <v>44568</v>
          </cell>
          <cell r="E74">
            <v>44568</v>
          </cell>
          <cell r="F74">
            <v>44568</v>
          </cell>
          <cell r="G74">
            <v>44568</v>
          </cell>
          <cell r="H74">
            <v>44568</v>
          </cell>
          <cell r="I74">
            <v>44568</v>
          </cell>
          <cell r="J74">
            <v>44568</v>
          </cell>
          <cell r="K74">
            <v>44568</v>
          </cell>
          <cell r="L74">
            <v>44568</v>
          </cell>
        </row>
        <row r="75">
          <cell r="A75">
            <v>44568</v>
          </cell>
          <cell r="B75">
            <v>44568</v>
          </cell>
          <cell r="C75">
            <v>44568</v>
          </cell>
          <cell r="D75">
            <v>44568</v>
          </cell>
          <cell r="E75">
            <v>44568</v>
          </cell>
          <cell r="F75">
            <v>44568</v>
          </cell>
          <cell r="G75">
            <v>44568</v>
          </cell>
          <cell r="H75">
            <v>44568</v>
          </cell>
          <cell r="I75">
            <v>44568</v>
          </cell>
          <cell r="J75">
            <v>44568</v>
          </cell>
          <cell r="K75">
            <v>44568</v>
          </cell>
          <cell r="L75">
            <v>44568</v>
          </cell>
        </row>
        <row r="76">
          <cell r="A76">
            <v>44568</v>
          </cell>
          <cell r="B76">
            <v>44568</v>
          </cell>
          <cell r="C76">
            <v>44568</v>
          </cell>
          <cell r="D76">
            <v>44568</v>
          </cell>
          <cell r="E76">
            <v>44568</v>
          </cell>
          <cell r="F76">
            <v>44568</v>
          </cell>
          <cell r="G76">
            <v>44568</v>
          </cell>
          <cell r="H76">
            <v>44568</v>
          </cell>
          <cell r="I76">
            <v>44568</v>
          </cell>
          <cell r="J76">
            <v>44568</v>
          </cell>
          <cell r="K76">
            <v>44568</v>
          </cell>
          <cell r="L76">
            <v>44568</v>
          </cell>
        </row>
        <row r="77">
          <cell r="A77">
            <v>44568</v>
          </cell>
          <cell r="B77">
            <v>44568</v>
          </cell>
          <cell r="C77">
            <v>44568</v>
          </cell>
          <cell r="D77">
            <v>44568</v>
          </cell>
          <cell r="E77">
            <v>44568</v>
          </cell>
          <cell r="F77">
            <v>44568</v>
          </cell>
          <cell r="G77">
            <v>44568</v>
          </cell>
          <cell r="H77">
            <v>44568</v>
          </cell>
          <cell r="I77">
            <v>44568</v>
          </cell>
          <cell r="J77">
            <v>44568</v>
          </cell>
          <cell r="K77">
            <v>44568</v>
          </cell>
          <cell r="L77">
            <v>44568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K MEI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 xml:space="preserve">Mutasi </v>
          </cell>
          <cell r="BB7" t="str">
            <v>SO MEI 2022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>
            <v>0</v>
          </cell>
          <cell r="BA8">
            <v>0</v>
          </cell>
          <cell r="BB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685</v>
          </cell>
          <cell r="AD9">
            <v>727</v>
          </cell>
          <cell r="AE9">
            <v>383</v>
          </cell>
          <cell r="AF9">
            <v>1275</v>
          </cell>
          <cell r="AG9">
            <v>1296</v>
          </cell>
          <cell r="AH9">
            <v>0</v>
          </cell>
          <cell r="AI9">
            <v>0</v>
          </cell>
          <cell r="AJ9">
            <v>0</v>
          </cell>
          <cell r="AK9">
            <v>626</v>
          </cell>
          <cell r="AL9">
            <v>667</v>
          </cell>
          <cell r="AM9">
            <v>363</v>
          </cell>
          <cell r="AN9">
            <v>577</v>
          </cell>
          <cell r="AO9">
            <v>0</v>
          </cell>
          <cell r="AP9">
            <v>0</v>
          </cell>
          <cell r="AQ9">
            <v>970</v>
          </cell>
          <cell r="AR9">
            <v>796</v>
          </cell>
          <cell r="AS9">
            <v>858</v>
          </cell>
          <cell r="AT9">
            <v>0</v>
          </cell>
          <cell r="AU9">
            <v>547</v>
          </cell>
          <cell r="AV9">
            <v>0</v>
          </cell>
          <cell r="AW9">
            <v>0</v>
          </cell>
          <cell r="AX9">
            <v>743</v>
          </cell>
          <cell r="AY9">
            <v>487</v>
          </cell>
          <cell r="AZ9">
            <v>0</v>
          </cell>
          <cell r="BA9">
            <v>0</v>
          </cell>
          <cell r="BB9">
            <v>0</v>
          </cell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>
            <v>0</v>
          </cell>
          <cell r="G10">
            <v>0</v>
          </cell>
          <cell r="H10">
            <v>0</v>
          </cell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343</v>
          </cell>
          <cell r="O10">
            <v>0</v>
          </cell>
          <cell r="P10">
            <v>343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10</v>
          </cell>
          <cell r="AH10">
            <v>0</v>
          </cell>
          <cell r="AI10">
            <v>0</v>
          </cell>
          <cell r="AJ10">
            <v>0</v>
          </cell>
          <cell r="AK10">
            <v>15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20</v>
          </cell>
          <cell r="AR10">
            <v>0</v>
          </cell>
          <cell r="AS10">
            <v>10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55</v>
          </cell>
          <cell r="BA10">
            <v>0</v>
          </cell>
          <cell r="BB10">
            <v>288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>
            <v>0</v>
          </cell>
          <cell r="G11">
            <v>0</v>
          </cell>
          <cell r="H11">
            <v>0</v>
          </cell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60</v>
          </cell>
          <cell r="O11">
            <v>0</v>
          </cell>
          <cell r="P11">
            <v>60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60</v>
          </cell>
          <cell r="AY11">
            <v>0</v>
          </cell>
          <cell r="AZ11">
            <v>60</v>
          </cell>
          <cell r="BA11">
            <v>0</v>
          </cell>
          <cell r="BB11">
            <v>0</v>
          </cell>
        </row>
        <row r="12">
          <cell r="B12" t="str">
            <v>ACCLS26</v>
          </cell>
          <cell r="C12" t="str">
            <v>Acyclovir  tablet 400 mg (6)</v>
          </cell>
          <cell r="D12">
            <v>100</v>
          </cell>
          <cell r="E12" t="str">
            <v>Tablet</v>
          </cell>
          <cell r="F12">
            <v>0</v>
          </cell>
          <cell r="G12">
            <v>0</v>
          </cell>
          <cell r="H12">
            <v>0</v>
          </cell>
          <cell r="I12">
            <v>509.04</v>
          </cell>
          <cell r="J12">
            <v>559.94400000000007</v>
          </cell>
          <cell r="K12">
            <v>671.93280000000004</v>
          </cell>
          <cell r="L12">
            <v>600</v>
          </cell>
          <cell r="M12">
            <v>700</v>
          </cell>
          <cell r="N12">
            <v>0</v>
          </cell>
          <cell r="O12">
            <v>100</v>
          </cell>
          <cell r="P12">
            <v>100</v>
          </cell>
          <cell r="Q12" t="str">
            <v>HTACVE22045</v>
          </cell>
          <cell r="R12">
            <v>45352</v>
          </cell>
          <cell r="S12" t="str">
            <v>KP05/7</v>
          </cell>
          <cell r="T12" t="str">
            <v>PT PLANET EXCELENCIA PHARMACY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10</v>
          </cell>
          <cell r="AY12">
            <v>0</v>
          </cell>
          <cell r="AZ12">
            <v>10</v>
          </cell>
          <cell r="BA12">
            <v>0</v>
          </cell>
          <cell r="BB12">
            <v>90</v>
          </cell>
        </row>
        <row r="13">
          <cell r="B13" t="str">
            <v>ACCLX3</v>
          </cell>
          <cell r="C13" t="str">
            <v>Acyclovir cream 5% 5 g</v>
          </cell>
          <cell r="D13">
            <v>1</v>
          </cell>
          <cell r="E13" t="str">
            <v>tube</v>
          </cell>
          <cell r="F13">
            <v>0</v>
          </cell>
          <cell r="G13">
            <v>0</v>
          </cell>
          <cell r="H13">
            <v>0</v>
          </cell>
          <cell r="I13">
            <v>4363.5515000000005</v>
          </cell>
          <cell r="J13">
            <v>4799.9066500000008</v>
          </cell>
          <cell r="K13">
            <v>5759.8879800000004</v>
          </cell>
          <cell r="L13">
            <v>4800</v>
          </cell>
          <cell r="M13">
            <v>5800</v>
          </cell>
          <cell r="N13">
            <v>10</v>
          </cell>
          <cell r="O13">
            <v>0</v>
          </cell>
          <cell r="P13">
            <v>10</v>
          </cell>
          <cell r="Q13" t="str">
            <v>1419</v>
          </cell>
          <cell r="R13">
            <v>45627</v>
          </cell>
          <cell r="S13" t="str">
            <v>KP03/6</v>
          </cell>
          <cell r="T13" t="str">
            <v>PT SINGGASANA WITRA SURYAMAS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1</v>
          </cell>
          <cell r="AY13">
            <v>0</v>
          </cell>
          <cell r="AZ13">
            <v>1</v>
          </cell>
          <cell r="BA13">
            <v>0</v>
          </cell>
          <cell r="BB13">
            <v>9</v>
          </cell>
        </row>
        <row r="14">
          <cell r="B14" t="str">
            <v>ALLPS13</v>
          </cell>
          <cell r="C14" t="str">
            <v>Allopurinol tablet 100mg (13)</v>
          </cell>
          <cell r="D14">
            <v>100</v>
          </cell>
          <cell r="E14" t="str">
            <v>tablet</v>
          </cell>
          <cell r="F14">
            <v>0</v>
          </cell>
          <cell r="G14">
            <v>0</v>
          </cell>
          <cell r="H14">
            <v>0</v>
          </cell>
          <cell r="I14">
            <v>163.63999999999999</v>
          </cell>
          <cell r="J14">
            <v>180.00399999999999</v>
          </cell>
          <cell r="K14">
            <v>216.00479999999999</v>
          </cell>
          <cell r="L14">
            <v>200</v>
          </cell>
          <cell r="M14">
            <v>300</v>
          </cell>
          <cell r="N14">
            <v>6</v>
          </cell>
          <cell r="O14">
            <v>0</v>
          </cell>
          <cell r="P14">
            <v>6</v>
          </cell>
          <cell r="Q14" t="str">
            <v>HTALOC16013</v>
          </cell>
          <cell r="R14">
            <v>45261</v>
          </cell>
          <cell r="S14" t="str">
            <v>KP01/01</v>
          </cell>
          <cell r="T14" t="str">
            <v>PT ENSEVAL PUTERA MEGATRADING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6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6</v>
          </cell>
          <cell r="BA14">
            <v>0</v>
          </cell>
          <cell r="BB14">
            <v>0</v>
          </cell>
        </row>
        <row r="15">
          <cell r="B15" t="str">
            <v>ALLPS14</v>
          </cell>
          <cell r="C15" t="str">
            <v>Allopurinol tablet 100mg (14)</v>
          </cell>
          <cell r="D15">
            <v>100</v>
          </cell>
          <cell r="E15" t="str">
            <v>tablet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100</v>
          </cell>
          <cell r="O15">
            <v>0</v>
          </cell>
          <cell r="P15">
            <v>100</v>
          </cell>
          <cell r="Q15" t="str">
            <v>HTALOC21022</v>
          </cell>
          <cell r="R15">
            <v>45139</v>
          </cell>
          <cell r="S15">
            <v>0</v>
          </cell>
          <cell r="T15" t="str">
            <v>PT.ENSEVAL PUTERA MEGATRADING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</v>
          </cell>
        </row>
        <row r="16">
          <cell r="B16" t="str">
            <v>ALLPS15</v>
          </cell>
          <cell r="C16" t="str">
            <v>Allopurinol tablet 100mg (15)</v>
          </cell>
          <cell r="D16">
            <v>100</v>
          </cell>
          <cell r="E16" t="str">
            <v>tablet</v>
          </cell>
          <cell r="F16">
            <v>0</v>
          </cell>
          <cell r="G16">
            <v>0</v>
          </cell>
          <cell r="H16">
            <v>0</v>
          </cell>
          <cell r="I16">
            <v>163.63999999999999</v>
          </cell>
          <cell r="J16">
            <v>180.00399999999999</v>
          </cell>
          <cell r="K16">
            <v>216.00479999999999</v>
          </cell>
          <cell r="L16">
            <v>200</v>
          </cell>
          <cell r="M16">
            <v>300</v>
          </cell>
          <cell r="N16">
            <v>100</v>
          </cell>
          <cell r="O16">
            <v>0</v>
          </cell>
          <cell r="P16">
            <v>100</v>
          </cell>
          <cell r="Q16" t="str">
            <v>HTALOC21035</v>
          </cell>
          <cell r="R16">
            <v>45323</v>
          </cell>
          <cell r="S16" t="str">
            <v>KP04/3</v>
          </cell>
          <cell r="T16" t="str">
            <v>PT Enseval Putera Megatrading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100</v>
          </cell>
        </row>
        <row r="17">
          <cell r="B17" t="str">
            <v>ALLPS16</v>
          </cell>
          <cell r="C17" t="str">
            <v>Allopurinol tablet 100mg (16)</v>
          </cell>
          <cell r="D17">
            <v>100</v>
          </cell>
          <cell r="E17" t="str">
            <v>tablet</v>
          </cell>
          <cell r="F17">
            <v>0</v>
          </cell>
          <cell r="G17">
            <v>0</v>
          </cell>
          <cell r="H17">
            <v>0</v>
          </cell>
          <cell r="I17">
            <v>156.36363636363635</v>
          </cell>
          <cell r="J17">
            <v>172</v>
          </cell>
          <cell r="K17">
            <v>206.4</v>
          </cell>
          <cell r="L17">
            <v>200</v>
          </cell>
          <cell r="M17">
            <v>300</v>
          </cell>
          <cell r="N17">
            <v>0</v>
          </cell>
          <cell r="O17">
            <v>100</v>
          </cell>
          <cell r="P17">
            <v>100</v>
          </cell>
          <cell r="Q17" t="str">
            <v>HTALOC21036</v>
          </cell>
          <cell r="R17">
            <v>45323</v>
          </cell>
          <cell r="S17" t="str">
            <v>KP05/2</v>
          </cell>
          <cell r="T17" t="str">
            <v>PT KUDAMAS JAYA MAKMUR SENTOSA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24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30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54</v>
          </cell>
          <cell r="BA17">
            <v>0</v>
          </cell>
          <cell r="BB17">
            <v>46</v>
          </cell>
        </row>
        <row r="18">
          <cell r="B18" t="str">
            <v>ALLPS17</v>
          </cell>
          <cell r="C18" t="str">
            <v>Allopurinol tablet 100mg (17)</v>
          </cell>
          <cell r="D18">
            <v>100</v>
          </cell>
          <cell r="E18" t="str">
            <v>tablet</v>
          </cell>
          <cell r="F18">
            <v>0</v>
          </cell>
          <cell r="G18">
            <v>0</v>
          </cell>
          <cell r="H18">
            <v>0</v>
          </cell>
          <cell r="I18">
            <v>156.36363636363635</v>
          </cell>
          <cell r="J18">
            <v>172</v>
          </cell>
          <cell r="K18">
            <v>206.4</v>
          </cell>
          <cell r="L18">
            <v>200</v>
          </cell>
          <cell r="M18">
            <v>300</v>
          </cell>
          <cell r="N18">
            <v>0</v>
          </cell>
          <cell r="O18">
            <v>100</v>
          </cell>
          <cell r="P18">
            <v>100</v>
          </cell>
          <cell r="Q18" t="str">
            <v>HTALOC21039</v>
          </cell>
          <cell r="R18">
            <v>45323</v>
          </cell>
          <cell r="S18" t="str">
            <v>KP05/10</v>
          </cell>
          <cell r="T18" t="str">
            <v>PT KUDAMAS JAYA MAKMUR SENTOSA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100</v>
          </cell>
        </row>
        <row r="19">
          <cell r="B19" t="str">
            <v>ALLPS26</v>
          </cell>
          <cell r="C19" t="str">
            <v>Allopurinol tablet 300 mg (6)</v>
          </cell>
          <cell r="D19">
            <v>100</v>
          </cell>
          <cell r="E19" t="str">
            <v>tablet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115</v>
          </cell>
          <cell r="O19">
            <v>0</v>
          </cell>
          <cell r="P19">
            <v>115</v>
          </cell>
          <cell r="Q19" t="str">
            <v>HTALOD16020</v>
          </cell>
          <cell r="R19">
            <v>45261</v>
          </cell>
          <cell r="S19">
            <v>0</v>
          </cell>
          <cell r="T19" t="str">
            <v>PT.ENSEVAL PUTERA MEGATRADING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30</v>
          </cell>
          <cell r="AD19">
            <v>0</v>
          </cell>
          <cell r="AE19">
            <v>0</v>
          </cell>
          <cell r="AF19">
            <v>30</v>
          </cell>
          <cell r="AG19">
            <v>30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90</v>
          </cell>
          <cell r="BA19">
            <v>0</v>
          </cell>
          <cell r="BB19">
            <v>25</v>
          </cell>
        </row>
        <row r="20">
          <cell r="B20" t="str">
            <v>ALLPS27</v>
          </cell>
          <cell r="C20" t="str">
            <v>Allopurinol tablet 300 mg (7)</v>
          </cell>
          <cell r="D20">
            <v>100</v>
          </cell>
          <cell r="E20" t="str">
            <v>tablet</v>
          </cell>
          <cell r="F20">
            <v>0</v>
          </cell>
          <cell r="G20">
            <v>0</v>
          </cell>
          <cell r="H20">
            <v>0</v>
          </cell>
          <cell r="I20">
            <v>369.39</v>
          </cell>
          <cell r="J20">
            <v>406.32900000000001</v>
          </cell>
          <cell r="K20">
            <v>487.59479999999996</v>
          </cell>
          <cell r="L20">
            <v>500</v>
          </cell>
          <cell r="M20">
            <v>500</v>
          </cell>
          <cell r="N20">
            <v>0</v>
          </cell>
          <cell r="O20">
            <v>200</v>
          </cell>
          <cell r="P20">
            <v>200</v>
          </cell>
          <cell r="Q20" t="str">
            <v>HTALOD21032</v>
          </cell>
          <cell r="R20">
            <v>45292</v>
          </cell>
          <cell r="S20" t="str">
            <v>KP05/7</v>
          </cell>
          <cell r="T20" t="str">
            <v>PT PLANET EXCELENCIA PHARMACY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200</v>
          </cell>
        </row>
        <row r="21">
          <cell r="B21" t="str">
            <v>AMBVN3</v>
          </cell>
          <cell r="C21" t="str">
            <v>Ambeven kapsul (3)</v>
          </cell>
          <cell r="D21">
            <v>100</v>
          </cell>
          <cell r="E21" t="str">
            <v>Kapsul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20</v>
          </cell>
          <cell r="O21">
            <v>0</v>
          </cell>
          <cell r="P21">
            <v>20</v>
          </cell>
          <cell r="Q21" t="str">
            <v>195MA01</v>
          </cell>
          <cell r="R21">
            <v>45597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15</v>
          </cell>
          <cell r="BA21">
            <v>0</v>
          </cell>
          <cell r="BB21">
            <v>5</v>
          </cell>
        </row>
        <row r="22">
          <cell r="B22" t="str">
            <v>AMBVN4</v>
          </cell>
          <cell r="C22" t="str">
            <v>Ambeven kapsul (4)</v>
          </cell>
          <cell r="D22">
            <v>100</v>
          </cell>
          <cell r="E22" t="str">
            <v>Kapsul</v>
          </cell>
          <cell r="F22">
            <v>0</v>
          </cell>
          <cell r="G22">
            <v>0</v>
          </cell>
          <cell r="H22">
            <v>0</v>
          </cell>
          <cell r="I22">
            <v>1283.52</v>
          </cell>
          <cell r="J22">
            <v>1411.8720000000001</v>
          </cell>
          <cell r="K22">
            <v>1694.2464</v>
          </cell>
          <cell r="L22">
            <v>1500</v>
          </cell>
          <cell r="M22">
            <v>1700</v>
          </cell>
          <cell r="N22">
            <v>100</v>
          </cell>
          <cell r="O22">
            <v>0</v>
          </cell>
          <cell r="P22">
            <v>100</v>
          </cell>
          <cell r="Q22" t="str">
            <v>193MA01</v>
          </cell>
          <cell r="R22">
            <v>45597</v>
          </cell>
          <cell r="S22" t="str">
            <v>KP04/2</v>
          </cell>
          <cell r="T22" t="str">
            <v>PT SINGGASANA WITRA SURYAMAS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100</v>
          </cell>
        </row>
        <row r="23">
          <cell r="B23" t="str">
            <v>AMBRL6</v>
          </cell>
          <cell r="C23" t="str">
            <v>Ambroxol sirup 15mg/5mL (60ml) (6)</v>
          </cell>
          <cell r="D23">
            <v>1</v>
          </cell>
          <cell r="E23" t="str">
            <v>botol</v>
          </cell>
          <cell r="F23">
            <v>0</v>
          </cell>
          <cell r="G23">
            <v>0</v>
          </cell>
          <cell r="H23">
            <v>0</v>
          </cell>
          <cell r="I23">
            <v>4373.72</v>
          </cell>
          <cell r="J23">
            <v>4811.0920000000006</v>
          </cell>
          <cell r="K23">
            <v>5773.3104000000003</v>
          </cell>
          <cell r="L23">
            <v>4900</v>
          </cell>
          <cell r="M23">
            <v>5800</v>
          </cell>
          <cell r="N23">
            <v>10</v>
          </cell>
          <cell r="O23">
            <v>0</v>
          </cell>
          <cell r="P23">
            <v>10</v>
          </cell>
          <cell r="Q23" t="str">
            <v>17922A0030</v>
          </cell>
          <cell r="R23">
            <v>44748</v>
          </cell>
          <cell r="S23" t="str">
            <v>KP03/007</v>
          </cell>
          <cell r="T23" t="str">
            <v>PT KIMIA FARMA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10</v>
          </cell>
        </row>
        <row r="24">
          <cell r="B24" t="str">
            <v>AMBR160</v>
          </cell>
          <cell r="C24" t="str">
            <v>Ambroxol tablet 30 mg (10)</v>
          </cell>
          <cell r="D24">
            <v>100</v>
          </cell>
          <cell r="E24" t="str">
            <v>tablet</v>
          </cell>
          <cell r="F24">
            <v>0</v>
          </cell>
          <cell r="G24">
            <v>0</v>
          </cell>
          <cell r="H24">
            <v>0</v>
          </cell>
          <cell r="I24">
            <v>220</v>
          </cell>
          <cell r="J24">
            <v>242.00000000000003</v>
          </cell>
          <cell r="K24">
            <v>290.40000000000003</v>
          </cell>
          <cell r="L24">
            <v>300</v>
          </cell>
          <cell r="M24">
            <v>300</v>
          </cell>
          <cell r="N24">
            <v>391</v>
          </cell>
          <cell r="O24">
            <v>0</v>
          </cell>
          <cell r="P24">
            <v>391</v>
          </cell>
          <cell r="Q24" t="str">
            <v>0962IJ0030</v>
          </cell>
          <cell r="R24">
            <v>46296</v>
          </cell>
          <cell r="S24" t="str">
            <v>KP04/5</v>
          </cell>
          <cell r="T24" t="str">
            <v>PT PENTA VALENT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25</v>
          </cell>
          <cell r="AD24">
            <v>50</v>
          </cell>
          <cell r="AE24">
            <v>0</v>
          </cell>
          <cell r="AF24">
            <v>55</v>
          </cell>
          <cell r="AG24">
            <v>30</v>
          </cell>
          <cell r="AH24">
            <v>0</v>
          </cell>
          <cell r="AI24">
            <v>0</v>
          </cell>
          <cell r="AJ24">
            <v>0</v>
          </cell>
          <cell r="AK24">
            <v>30</v>
          </cell>
          <cell r="AL24">
            <v>15</v>
          </cell>
          <cell r="AM24">
            <v>25</v>
          </cell>
          <cell r="AN24">
            <v>0</v>
          </cell>
          <cell r="AO24">
            <v>0</v>
          </cell>
          <cell r="AP24">
            <v>0</v>
          </cell>
          <cell r="AQ24">
            <v>20</v>
          </cell>
          <cell r="AR24">
            <v>40</v>
          </cell>
          <cell r="AS24">
            <v>10</v>
          </cell>
          <cell r="AT24">
            <v>0</v>
          </cell>
          <cell r="AU24">
            <v>10</v>
          </cell>
          <cell r="AV24">
            <v>0</v>
          </cell>
          <cell r="AW24">
            <v>0</v>
          </cell>
          <cell r="AX24">
            <v>20</v>
          </cell>
          <cell r="AY24">
            <v>10</v>
          </cell>
          <cell r="AZ24">
            <v>340</v>
          </cell>
          <cell r="BA24">
            <v>0</v>
          </cell>
          <cell r="BB24">
            <v>51</v>
          </cell>
        </row>
        <row r="25">
          <cell r="B25" t="str">
            <v>AMBR159</v>
          </cell>
          <cell r="C25" t="str">
            <v>Ambroxol tablet 30 mg (9)</v>
          </cell>
          <cell r="D25">
            <v>100</v>
          </cell>
          <cell r="E25" t="str">
            <v>tablet</v>
          </cell>
          <cell r="F25">
            <v>0</v>
          </cell>
          <cell r="G25">
            <v>0</v>
          </cell>
          <cell r="H25">
            <v>0</v>
          </cell>
          <cell r="I25">
            <v>140</v>
          </cell>
          <cell r="J25">
            <v>154</v>
          </cell>
          <cell r="K25">
            <v>184.79999999999998</v>
          </cell>
          <cell r="L25">
            <v>200</v>
          </cell>
          <cell r="M25">
            <v>200</v>
          </cell>
          <cell r="N25">
            <v>0</v>
          </cell>
          <cell r="O25">
            <v>0</v>
          </cell>
          <cell r="P25">
            <v>0</v>
          </cell>
          <cell r="Q25" t="str">
            <v>09621I0110</v>
          </cell>
          <cell r="R25">
            <v>46266</v>
          </cell>
          <cell r="S25" t="str">
            <v>KP03/5</v>
          </cell>
          <cell r="T25" t="str">
            <v>PT PENTA VALENT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B26" t="str">
            <v>AMLD12</v>
          </cell>
          <cell r="C26" t="str">
            <v>Amlodipine tablet  5 mg (12)</v>
          </cell>
          <cell r="D26">
            <v>100</v>
          </cell>
          <cell r="E26" t="str">
            <v>tablet</v>
          </cell>
          <cell r="F26">
            <v>0</v>
          </cell>
          <cell r="G26">
            <v>0</v>
          </cell>
          <cell r="H26">
            <v>0</v>
          </cell>
          <cell r="I26">
            <v>188.63636363636363</v>
          </cell>
          <cell r="J26">
            <v>207.5</v>
          </cell>
          <cell r="K26">
            <v>249</v>
          </cell>
          <cell r="L26">
            <v>300</v>
          </cell>
          <cell r="M26">
            <v>300</v>
          </cell>
          <cell r="N26">
            <v>0</v>
          </cell>
          <cell r="O26">
            <v>0</v>
          </cell>
          <cell r="P26">
            <v>0</v>
          </cell>
          <cell r="Q26" t="str">
            <v>HTALNE15429</v>
          </cell>
          <cell r="R26">
            <v>45170</v>
          </cell>
          <cell r="S26" t="str">
            <v>KP11/4</v>
          </cell>
          <cell r="T26" t="str">
            <v>PT KUDAMAS JAYA MAKMUR SENTOSA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7">
          <cell r="B27" t="str">
            <v>AMLD13</v>
          </cell>
          <cell r="C27" t="str">
            <v>Amlodipine tablet  5 mg (13)</v>
          </cell>
          <cell r="D27">
            <v>100</v>
          </cell>
          <cell r="E27" t="str">
            <v>tablet</v>
          </cell>
          <cell r="F27">
            <v>0</v>
          </cell>
          <cell r="G27">
            <v>0</v>
          </cell>
          <cell r="H27">
            <v>0</v>
          </cell>
          <cell r="I27">
            <v>188.63636363636363</v>
          </cell>
          <cell r="J27">
            <v>207.5</v>
          </cell>
          <cell r="K27">
            <v>249</v>
          </cell>
          <cell r="L27">
            <v>300</v>
          </cell>
          <cell r="M27">
            <v>300</v>
          </cell>
          <cell r="N27">
            <v>0</v>
          </cell>
          <cell r="O27">
            <v>0</v>
          </cell>
          <cell r="P27">
            <v>0</v>
          </cell>
          <cell r="Q27" t="str">
            <v>HTALNE15488</v>
          </cell>
          <cell r="R27">
            <v>45170</v>
          </cell>
          <cell r="S27" t="str">
            <v>KP11/4</v>
          </cell>
          <cell r="T27" t="str">
            <v>PT KUDAMAS JAYA MAKMUR SENTOSA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</row>
        <row r="28">
          <cell r="B28" t="str">
            <v>AMLD14</v>
          </cell>
          <cell r="C28" t="str">
            <v>Amlodipine tablet  5 mg (14)</v>
          </cell>
          <cell r="D28">
            <v>100</v>
          </cell>
          <cell r="E28" t="str">
            <v>tablet</v>
          </cell>
          <cell r="F28">
            <v>0</v>
          </cell>
          <cell r="G28">
            <v>0</v>
          </cell>
          <cell r="H28">
            <v>0</v>
          </cell>
          <cell r="I28">
            <v>236.34420000000003</v>
          </cell>
          <cell r="J28">
            <v>259.97862000000003</v>
          </cell>
          <cell r="K28">
            <v>311.97434400000003</v>
          </cell>
          <cell r="L28">
            <v>300</v>
          </cell>
          <cell r="M28">
            <v>400</v>
          </cell>
          <cell r="N28">
            <v>72</v>
          </cell>
          <cell r="O28">
            <v>0</v>
          </cell>
          <cell r="P28">
            <v>72</v>
          </cell>
          <cell r="Q28" t="str">
            <v>HTALNF21497</v>
          </cell>
          <cell r="R28">
            <v>45292</v>
          </cell>
          <cell r="S28" t="str">
            <v>KP04/3</v>
          </cell>
          <cell r="T28" t="str">
            <v>PT Enseval Putera Megatrading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30</v>
          </cell>
          <cell r="AD28">
            <v>0</v>
          </cell>
          <cell r="AE28">
            <v>42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72</v>
          </cell>
          <cell r="BA28">
            <v>0</v>
          </cell>
          <cell r="BB28">
            <v>0</v>
          </cell>
        </row>
        <row r="29">
          <cell r="B29" t="str">
            <v>AMLD15</v>
          </cell>
          <cell r="C29" t="str">
            <v>Amlodipine tablet  5 mg (15)</v>
          </cell>
          <cell r="D29">
            <v>100</v>
          </cell>
          <cell r="E29" t="str">
            <v>tablet</v>
          </cell>
          <cell r="F29">
            <v>0</v>
          </cell>
          <cell r="G29">
            <v>0</v>
          </cell>
          <cell r="H29">
            <v>0</v>
          </cell>
          <cell r="I29">
            <v>196.81818181818181</v>
          </cell>
          <cell r="J29">
            <v>216.5</v>
          </cell>
          <cell r="K29">
            <v>259.8</v>
          </cell>
          <cell r="L29">
            <v>300</v>
          </cell>
          <cell r="M29">
            <v>300</v>
          </cell>
          <cell r="N29">
            <v>0</v>
          </cell>
          <cell r="O29">
            <v>600</v>
          </cell>
          <cell r="P29">
            <v>600</v>
          </cell>
          <cell r="Q29" t="str">
            <v>HTALNE22512</v>
          </cell>
          <cell r="R29">
            <v>45352</v>
          </cell>
          <cell r="S29" t="str">
            <v>KP05/2</v>
          </cell>
          <cell r="T29" t="str">
            <v>PT KUDAMAS JAYA MAKMUR SENTOSA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120</v>
          </cell>
          <cell r="AG29">
            <v>60</v>
          </cell>
          <cell r="AH29">
            <v>0</v>
          </cell>
          <cell r="AI29">
            <v>0</v>
          </cell>
          <cell r="AJ29">
            <v>0</v>
          </cell>
          <cell r="AK29">
            <v>60</v>
          </cell>
          <cell r="AL29">
            <v>75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30</v>
          </cell>
          <cell r="AR29">
            <v>0</v>
          </cell>
          <cell r="AS29">
            <v>30</v>
          </cell>
          <cell r="AT29">
            <v>0</v>
          </cell>
          <cell r="AU29">
            <v>30</v>
          </cell>
          <cell r="AV29">
            <v>0</v>
          </cell>
          <cell r="AW29">
            <v>0</v>
          </cell>
          <cell r="AX29">
            <v>60</v>
          </cell>
          <cell r="AY29">
            <v>0</v>
          </cell>
          <cell r="AZ29">
            <v>465</v>
          </cell>
          <cell r="BA29">
            <v>0</v>
          </cell>
          <cell r="BB29">
            <v>135</v>
          </cell>
        </row>
        <row r="30">
          <cell r="B30" t="str">
            <v>AMLD16</v>
          </cell>
          <cell r="C30" t="str">
            <v>Amlodipine tablet  5 mg (16)</v>
          </cell>
          <cell r="D30">
            <v>100</v>
          </cell>
          <cell r="E30" t="str">
            <v>tablet</v>
          </cell>
          <cell r="F30">
            <v>0</v>
          </cell>
          <cell r="G30">
            <v>0</v>
          </cell>
          <cell r="H30">
            <v>0</v>
          </cell>
          <cell r="I30">
            <v>196.81818181818181</v>
          </cell>
          <cell r="J30">
            <v>216.5</v>
          </cell>
          <cell r="K30">
            <v>259.8</v>
          </cell>
          <cell r="L30">
            <v>300</v>
          </cell>
          <cell r="M30">
            <v>300</v>
          </cell>
          <cell r="N30">
            <v>0</v>
          </cell>
          <cell r="O30">
            <v>300</v>
          </cell>
          <cell r="P30">
            <v>300</v>
          </cell>
          <cell r="Q30" t="str">
            <v>HTALNE22512</v>
          </cell>
          <cell r="R30">
            <v>45352</v>
          </cell>
          <cell r="S30" t="str">
            <v>KP05/10</v>
          </cell>
          <cell r="T30" t="str">
            <v>PT KUDAMAS JAYA MAKMUR SENTOSA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300</v>
          </cell>
        </row>
        <row r="31">
          <cell r="B31" t="str">
            <v>AMLDS11</v>
          </cell>
          <cell r="C31" t="str">
            <v>Amlodipine tablet 10 mg (11)</v>
          </cell>
          <cell r="D31">
            <v>100</v>
          </cell>
          <cell r="E31" t="str">
            <v>tablet</v>
          </cell>
          <cell r="F31">
            <v>0</v>
          </cell>
          <cell r="G31">
            <v>0</v>
          </cell>
          <cell r="H31">
            <v>0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>
            <v>0</v>
          </cell>
          <cell r="O31">
            <v>0</v>
          </cell>
          <cell r="P31">
            <v>0</v>
          </cell>
          <cell r="Q31" t="str">
            <v>HTALNF21372</v>
          </cell>
          <cell r="R31">
            <v>45323</v>
          </cell>
          <cell r="S31" t="e">
            <v>#N/A</v>
          </cell>
          <cell r="T31" t="e">
            <v>#N/A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B32" t="str">
            <v>AMLDS12</v>
          </cell>
          <cell r="C32" t="str">
            <v>Amlodipine tablet 10 mg (12)</v>
          </cell>
          <cell r="D32">
            <v>100</v>
          </cell>
          <cell r="E32" t="str">
            <v>tablet</v>
          </cell>
          <cell r="F32">
            <v>0</v>
          </cell>
          <cell r="G32">
            <v>0</v>
          </cell>
          <cell r="H32">
            <v>0</v>
          </cell>
          <cell r="I32">
            <v>418.2</v>
          </cell>
          <cell r="J32">
            <v>460.02000000000004</v>
          </cell>
          <cell r="K32">
            <v>552.024</v>
          </cell>
          <cell r="L32">
            <v>500</v>
          </cell>
          <cell r="M32">
            <v>600</v>
          </cell>
          <cell r="N32">
            <v>53</v>
          </cell>
          <cell r="O32">
            <v>0</v>
          </cell>
          <cell r="P32">
            <v>53</v>
          </cell>
          <cell r="Q32" t="str">
            <v>HTALNF21368</v>
          </cell>
          <cell r="R32">
            <v>45323</v>
          </cell>
          <cell r="S32" t="str">
            <v>KP04/3</v>
          </cell>
          <cell r="T32" t="str">
            <v>PT Enseval Putera Megatrading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30</v>
          </cell>
          <cell r="AD32">
            <v>23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53</v>
          </cell>
          <cell r="BA32">
            <v>0</v>
          </cell>
          <cell r="BB32">
            <v>0</v>
          </cell>
        </row>
        <row r="33">
          <cell r="B33" t="str">
            <v>AMLDS13</v>
          </cell>
          <cell r="C33" t="str">
            <v>Amlodipine tablet 10 mg (13)</v>
          </cell>
          <cell r="D33">
            <v>100</v>
          </cell>
          <cell r="E33" t="str">
            <v>tablet</v>
          </cell>
          <cell r="F33">
            <v>0</v>
          </cell>
          <cell r="G33">
            <v>0</v>
          </cell>
          <cell r="H33">
            <v>0</v>
          </cell>
          <cell r="I33">
            <v>373.63636363636363</v>
          </cell>
          <cell r="J33">
            <v>411</v>
          </cell>
          <cell r="K33">
            <v>493.2</v>
          </cell>
          <cell r="L33">
            <v>500</v>
          </cell>
          <cell r="M33">
            <v>500</v>
          </cell>
          <cell r="N33">
            <v>0</v>
          </cell>
          <cell r="O33">
            <v>600</v>
          </cell>
          <cell r="P33">
            <v>600</v>
          </cell>
          <cell r="Q33" t="str">
            <v>HTALNF22386</v>
          </cell>
          <cell r="R33">
            <v>45352</v>
          </cell>
          <cell r="S33" t="str">
            <v>KP05/2</v>
          </cell>
          <cell r="T33" t="str">
            <v>PT KUDAMAS JAYA MAKMUR SENTOSA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30</v>
          </cell>
          <cell r="AF33">
            <v>30</v>
          </cell>
          <cell r="AG33">
            <v>150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30</v>
          </cell>
          <cell r="AN33">
            <v>10</v>
          </cell>
          <cell r="AO33">
            <v>0</v>
          </cell>
          <cell r="AP33">
            <v>0</v>
          </cell>
          <cell r="AQ33">
            <v>30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30</v>
          </cell>
          <cell r="AY33">
            <v>0</v>
          </cell>
          <cell r="AZ33">
            <v>310</v>
          </cell>
          <cell r="BA33">
            <v>0</v>
          </cell>
          <cell r="BB33">
            <v>290</v>
          </cell>
        </row>
        <row r="34">
          <cell r="B34" t="str">
            <v>AMXCS10</v>
          </cell>
          <cell r="C34" t="str">
            <v>Amoxycillin kaplet 500 mg (10)</v>
          </cell>
          <cell r="D34">
            <v>100</v>
          </cell>
          <cell r="E34" t="str">
            <v>kapsul</v>
          </cell>
          <cell r="F34">
            <v>0</v>
          </cell>
          <cell r="G34">
            <v>0</v>
          </cell>
          <cell r="H34">
            <v>0</v>
          </cell>
          <cell r="I34">
            <v>409.08600000000001</v>
          </cell>
          <cell r="J34">
            <v>449.99460000000005</v>
          </cell>
          <cell r="K34">
            <v>539.99351999999999</v>
          </cell>
          <cell r="L34">
            <v>500</v>
          </cell>
          <cell r="M34">
            <v>600</v>
          </cell>
          <cell r="N34">
            <v>300</v>
          </cell>
          <cell r="O34">
            <v>0</v>
          </cell>
          <cell r="P34">
            <v>300</v>
          </cell>
          <cell r="Q34" t="str">
            <v>LL1A086</v>
          </cell>
          <cell r="R34">
            <v>45962</v>
          </cell>
          <cell r="S34" t="str">
            <v>KP04/6</v>
          </cell>
          <cell r="T34" t="str">
            <v>PT SINGGASANA WITRA SURYAMAS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20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20</v>
          </cell>
          <cell r="BA34">
            <v>0</v>
          </cell>
          <cell r="BB34">
            <v>280</v>
          </cell>
        </row>
        <row r="35">
          <cell r="B35" t="str">
            <v>AMXCS8</v>
          </cell>
          <cell r="C35" t="str">
            <v>Amoxycillin kaplet 500 mg (8)</v>
          </cell>
          <cell r="D35">
            <v>100</v>
          </cell>
          <cell r="E35" t="str">
            <v>tablet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 t="str">
            <v>LL01A080</v>
          </cell>
          <cell r="R35">
            <v>45962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</row>
        <row r="36">
          <cell r="B36" t="str">
            <v>AMXCS9</v>
          </cell>
          <cell r="C36" t="str">
            <v>Amoxycillin kaplet 500 mg (9)</v>
          </cell>
          <cell r="D36">
            <v>200</v>
          </cell>
          <cell r="E36" t="str">
            <v>kapsul</v>
          </cell>
          <cell r="F36">
            <v>0</v>
          </cell>
          <cell r="G36">
            <v>0</v>
          </cell>
          <cell r="H36">
            <v>0</v>
          </cell>
          <cell r="I36">
            <v>322.72727272727269</v>
          </cell>
          <cell r="J36">
            <v>355</v>
          </cell>
          <cell r="K36">
            <v>426</v>
          </cell>
          <cell r="L36">
            <v>400</v>
          </cell>
          <cell r="M36">
            <v>500</v>
          </cell>
          <cell r="N36">
            <v>150</v>
          </cell>
          <cell r="O36">
            <v>0</v>
          </cell>
          <cell r="P36">
            <v>150</v>
          </cell>
          <cell r="Q36" t="str">
            <v>TAMXB12956</v>
          </cell>
          <cell r="R36">
            <v>45261</v>
          </cell>
          <cell r="S36" t="str">
            <v>KP03/13</v>
          </cell>
          <cell r="T36" t="str">
            <v>PT KUDAMAS JAYA MAKMUR SENTOSA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15</v>
          </cell>
          <cell r="AF36">
            <v>0</v>
          </cell>
          <cell r="AG36">
            <v>20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15</v>
          </cell>
          <cell r="AM36">
            <v>0</v>
          </cell>
          <cell r="AN36">
            <v>15</v>
          </cell>
          <cell r="AO36">
            <v>0</v>
          </cell>
          <cell r="AP36">
            <v>0</v>
          </cell>
          <cell r="AQ36">
            <v>45</v>
          </cell>
          <cell r="AR36">
            <v>0</v>
          </cell>
          <cell r="AS36">
            <v>40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150</v>
          </cell>
          <cell r="BA36">
            <v>0</v>
          </cell>
          <cell r="BB36">
            <v>0</v>
          </cell>
        </row>
        <row r="37">
          <cell r="B37" t="str">
            <v>AMXCL15</v>
          </cell>
          <cell r="C37" t="str">
            <v>Amoxycillin sirup kering 125mg/5mL  (60mL) 5</v>
          </cell>
          <cell r="D37">
            <v>1</v>
          </cell>
          <cell r="E37" t="str">
            <v>botol</v>
          </cell>
          <cell r="F37">
            <v>0</v>
          </cell>
          <cell r="G37">
            <v>0</v>
          </cell>
          <cell r="H37">
            <v>0</v>
          </cell>
          <cell r="I37">
            <v>7000</v>
          </cell>
          <cell r="J37">
            <v>7700.0000000000009</v>
          </cell>
          <cell r="K37">
            <v>9240</v>
          </cell>
          <cell r="L37">
            <v>7700</v>
          </cell>
          <cell r="M37">
            <v>9300</v>
          </cell>
          <cell r="N37">
            <v>2</v>
          </cell>
          <cell r="O37">
            <v>0</v>
          </cell>
          <cell r="P37">
            <v>2</v>
          </cell>
          <cell r="Q37" t="str">
            <v>TDAMXA21194</v>
          </cell>
          <cell r="R37">
            <v>45292</v>
          </cell>
          <cell r="S37" t="str">
            <v>KP04/3</v>
          </cell>
          <cell r="T37" t="str">
            <v>PT Enseval Putera Megatrading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2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2</v>
          </cell>
          <cell r="BA37">
            <v>0</v>
          </cell>
          <cell r="BB37">
            <v>0</v>
          </cell>
        </row>
        <row r="38">
          <cell r="B38" t="str">
            <v>ANSK3</v>
          </cell>
          <cell r="C38" t="str">
            <v>Analsik tablet (3)</v>
          </cell>
          <cell r="D38">
            <v>100</v>
          </cell>
          <cell r="E38" t="str">
            <v>tablet</v>
          </cell>
          <cell r="F38">
            <v>0</v>
          </cell>
          <cell r="G38">
            <v>0</v>
          </cell>
          <cell r="H38">
            <v>0</v>
          </cell>
          <cell r="I38">
            <v>1525</v>
          </cell>
          <cell r="J38">
            <v>1677.5000000000002</v>
          </cell>
          <cell r="K38">
            <v>2013.0000000000002</v>
          </cell>
          <cell r="L38">
            <v>1700</v>
          </cell>
          <cell r="M38">
            <v>2100</v>
          </cell>
          <cell r="N38">
            <v>1</v>
          </cell>
          <cell r="O38">
            <v>0</v>
          </cell>
          <cell r="P38">
            <v>1</v>
          </cell>
          <cell r="Q38" t="str">
            <v>WG2218</v>
          </cell>
          <cell r="R38">
            <v>44752</v>
          </cell>
          <cell r="S38">
            <v>402710</v>
          </cell>
          <cell r="T38" t="str">
            <v>PT BINA SAN PRIMA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1</v>
          </cell>
          <cell r="BA38">
            <v>0</v>
          </cell>
          <cell r="BB38">
            <v>0</v>
          </cell>
        </row>
        <row r="39">
          <cell r="B39" t="str">
            <v>ANSK4</v>
          </cell>
          <cell r="C39" t="str">
            <v>Analsik tablet (4)</v>
          </cell>
          <cell r="D39">
            <v>100</v>
          </cell>
          <cell r="E39" t="str">
            <v>Tablet</v>
          </cell>
          <cell r="F39">
            <v>0</v>
          </cell>
          <cell r="G39">
            <v>0</v>
          </cell>
          <cell r="H39">
            <v>0</v>
          </cell>
          <cell r="I39">
            <v>1550</v>
          </cell>
          <cell r="J39">
            <v>1705.0000000000002</v>
          </cell>
          <cell r="K39">
            <v>2046.0000000000002</v>
          </cell>
          <cell r="L39">
            <v>1800</v>
          </cell>
          <cell r="M39">
            <v>2100</v>
          </cell>
          <cell r="N39">
            <v>200</v>
          </cell>
          <cell r="O39">
            <v>0</v>
          </cell>
          <cell r="P39">
            <v>200</v>
          </cell>
          <cell r="Q39" t="str">
            <v>CA2157</v>
          </cell>
          <cell r="R39">
            <v>45292</v>
          </cell>
          <cell r="S39" t="str">
            <v>KP04/7</v>
          </cell>
          <cell r="T39" t="str">
            <v>PT BINA SAN PRIMA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19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10</v>
          </cell>
          <cell r="AY39">
            <v>0</v>
          </cell>
          <cell r="AZ39">
            <v>39</v>
          </cell>
          <cell r="BA39">
            <v>0</v>
          </cell>
          <cell r="BB39">
            <v>161</v>
          </cell>
        </row>
        <row r="40">
          <cell r="B40" t="str">
            <v>ANSK5</v>
          </cell>
          <cell r="C40" t="str">
            <v>Analsik tablet (5)</v>
          </cell>
          <cell r="D40">
            <v>100</v>
          </cell>
          <cell r="E40" t="str">
            <v>Tablet</v>
          </cell>
          <cell r="F40">
            <v>0</v>
          </cell>
          <cell r="G40">
            <v>0</v>
          </cell>
          <cell r="H40">
            <v>0</v>
          </cell>
          <cell r="I40">
            <v>1550</v>
          </cell>
          <cell r="J40">
            <v>1705.0000000000002</v>
          </cell>
          <cell r="K40">
            <v>2046.0000000000002</v>
          </cell>
          <cell r="L40">
            <v>1800</v>
          </cell>
          <cell r="M40">
            <v>2100</v>
          </cell>
          <cell r="N40">
            <v>0</v>
          </cell>
          <cell r="O40">
            <v>200</v>
          </cell>
          <cell r="P40">
            <v>200</v>
          </cell>
          <cell r="Q40" t="str">
            <v>CA2160</v>
          </cell>
          <cell r="R40">
            <v>45292</v>
          </cell>
          <cell r="S40" t="str">
            <v>KP05/1</v>
          </cell>
          <cell r="T40" t="str">
            <v>PT BINA SAN PRIMA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200</v>
          </cell>
        </row>
        <row r="41">
          <cell r="B41" t="str">
            <v>ANTSL1</v>
          </cell>
          <cell r="C41" t="str">
            <v>Antasida DOEN suspensi 60 mL (1)</v>
          </cell>
          <cell r="D41">
            <v>1</v>
          </cell>
          <cell r="E41" t="str">
            <v>botol</v>
          </cell>
          <cell r="F41">
            <v>0</v>
          </cell>
          <cell r="G41">
            <v>0</v>
          </cell>
          <cell r="H41">
            <v>0</v>
          </cell>
          <cell r="I41">
            <v>4371.25</v>
          </cell>
          <cell r="J41">
            <v>4808.375</v>
          </cell>
          <cell r="K41">
            <v>5770.05</v>
          </cell>
          <cell r="L41">
            <v>4900</v>
          </cell>
          <cell r="M41">
            <v>5800</v>
          </cell>
          <cell r="N41">
            <v>7</v>
          </cell>
          <cell r="O41">
            <v>0</v>
          </cell>
          <cell r="P41">
            <v>7</v>
          </cell>
          <cell r="Q41" t="str">
            <v>S2356041</v>
          </cell>
          <cell r="R41">
            <v>45078</v>
          </cell>
          <cell r="S41" t="str">
            <v>KP09/09</v>
          </cell>
          <cell r="T41" t="str">
            <v>PT.PENTA VALENT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3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2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1</v>
          </cell>
          <cell r="AT41">
            <v>0</v>
          </cell>
          <cell r="AU41">
            <v>1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7</v>
          </cell>
          <cell r="BA41">
            <v>0</v>
          </cell>
          <cell r="BB41">
            <v>0</v>
          </cell>
        </row>
        <row r="42">
          <cell r="B42" t="str">
            <v>ANTSL2</v>
          </cell>
          <cell r="C42" t="str">
            <v>Antasida DOEN suspensi 60 mL (2)</v>
          </cell>
          <cell r="D42">
            <v>1</v>
          </cell>
          <cell r="E42" t="str">
            <v>botol</v>
          </cell>
          <cell r="F42">
            <v>0</v>
          </cell>
          <cell r="G42">
            <v>0</v>
          </cell>
          <cell r="H42">
            <v>0</v>
          </cell>
          <cell r="I42">
            <v>4371.25</v>
          </cell>
          <cell r="J42">
            <v>4808.375</v>
          </cell>
          <cell r="K42">
            <v>5770.05</v>
          </cell>
          <cell r="L42">
            <v>4900</v>
          </cell>
          <cell r="M42">
            <v>5800</v>
          </cell>
          <cell r="N42">
            <v>16</v>
          </cell>
          <cell r="O42">
            <v>0</v>
          </cell>
          <cell r="P42">
            <v>16</v>
          </cell>
          <cell r="Q42" t="str">
            <v>S2356064</v>
          </cell>
          <cell r="R42">
            <v>45170</v>
          </cell>
          <cell r="S42" t="str">
            <v>KP10/14</v>
          </cell>
          <cell r="T42" t="str">
            <v>PT.PENTA VALENT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16</v>
          </cell>
        </row>
        <row r="43">
          <cell r="B43" t="str">
            <v>ANTSS4</v>
          </cell>
          <cell r="C43" t="str">
            <v>Antasida DOEN tablet (4)</v>
          </cell>
          <cell r="D43">
            <v>100</v>
          </cell>
          <cell r="E43" t="str">
            <v>tablet</v>
          </cell>
          <cell r="F43">
            <v>0</v>
          </cell>
          <cell r="G43">
            <v>0</v>
          </cell>
          <cell r="H43">
            <v>0</v>
          </cell>
          <cell r="I43">
            <v>131.82064000000003</v>
          </cell>
          <cell r="J43">
            <v>145.00270400000005</v>
          </cell>
          <cell r="K43">
            <v>174.00324480000006</v>
          </cell>
          <cell r="L43">
            <v>200</v>
          </cell>
          <cell r="M43">
            <v>200</v>
          </cell>
          <cell r="N43">
            <v>360</v>
          </cell>
          <cell r="O43">
            <v>0</v>
          </cell>
          <cell r="P43">
            <v>360</v>
          </cell>
          <cell r="Q43" t="str">
            <v>044793</v>
          </cell>
          <cell r="R43">
            <v>45566</v>
          </cell>
          <cell r="S43" t="str">
            <v>KP01/002</v>
          </cell>
          <cell r="T43" t="str">
            <v>PT SINGGASANA WITRA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10</v>
          </cell>
          <cell r="AG43">
            <v>20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10</v>
          </cell>
          <cell r="AM43">
            <v>0</v>
          </cell>
          <cell r="AN43">
            <v>20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10</v>
          </cell>
          <cell r="AV43">
            <v>0</v>
          </cell>
          <cell r="AW43">
            <v>0</v>
          </cell>
          <cell r="AX43">
            <v>0</v>
          </cell>
          <cell r="AY43">
            <v>11</v>
          </cell>
          <cell r="AZ43">
            <v>81</v>
          </cell>
          <cell r="BA43">
            <v>0</v>
          </cell>
          <cell r="BB43">
            <v>279</v>
          </cell>
        </row>
        <row r="44">
          <cell r="B44" t="str">
            <v>ASFLT7</v>
          </cell>
          <cell r="C44" t="str">
            <v>Asam folat  tablet 1 mg(7)</v>
          </cell>
          <cell r="D44">
            <v>100</v>
          </cell>
          <cell r="E44" t="str">
            <v>tablet</v>
          </cell>
          <cell r="F44">
            <v>0</v>
          </cell>
          <cell r="G44">
            <v>0</v>
          </cell>
          <cell r="H44">
            <v>0</v>
          </cell>
          <cell r="I44">
            <v>95.45</v>
          </cell>
          <cell r="J44">
            <v>104.995</v>
          </cell>
          <cell r="K44">
            <v>125.994</v>
          </cell>
          <cell r="L44">
            <v>200</v>
          </cell>
          <cell r="M44">
            <v>200</v>
          </cell>
          <cell r="N44">
            <v>347</v>
          </cell>
          <cell r="O44">
            <v>0</v>
          </cell>
          <cell r="P44">
            <v>347</v>
          </cell>
          <cell r="Q44" t="str">
            <v>013613</v>
          </cell>
          <cell r="R44">
            <v>45748</v>
          </cell>
          <cell r="S44" t="str">
            <v>KP11/1</v>
          </cell>
          <cell r="T44" t="str">
            <v>PT.SINGGASANA WITRA SURYAMAS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347</v>
          </cell>
        </row>
        <row r="45">
          <cell r="B45" t="str">
            <v>ASMMS10</v>
          </cell>
          <cell r="C45" t="str">
            <v>Asam Mefenamat tablet 500 mg (10)</v>
          </cell>
          <cell r="D45">
            <v>100</v>
          </cell>
          <cell r="E45" t="str">
            <v>tablet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 t="str">
            <v>HTMECA16035</v>
          </cell>
          <cell r="R45">
            <v>45290</v>
          </cell>
          <cell r="S45" t="str">
            <v>KP02/2</v>
          </cell>
          <cell r="T45" t="str">
            <v>PT.SINGGASANA WITRA SURYAMAS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</row>
        <row r="46">
          <cell r="B46" t="str">
            <v>ASMMS11</v>
          </cell>
          <cell r="C46" t="str">
            <v>Asam Mefenamat tablet 500 mg (11)</v>
          </cell>
          <cell r="D46">
            <v>100</v>
          </cell>
          <cell r="E46" t="str">
            <v>tablet</v>
          </cell>
          <cell r="F46">
            <v>0</v>
          </cell>
          <cell r="G46">
            <v>0</v>
          </cell>
          <cell r="H46">
            <v>0</v>
          </cell>
          <cell r="I46">
            <v>275</v>
          </cell>
          <cell r="J46">
            <v>302.5</v>
          </cell>
          <cell r="K46">
            <v>363</v>
          </cell>
          <cell r="L46">
            <v>400</v>
          </cell>
          <cell r="M46">
            <v>400</v>
          </cell>
          <cell r="N46">
            <v>0</v>
          </cell>
          <cell r="O46">
            <v>0</v>
          </cell>
          <cell r="P46">
            <v>0</v>
          </cell>
          <cell r="Q46" t="str">
            <v>HTMECA16035</v>
          </cell>
          <cell r="R46">
            <v>45290</v>
          </cell>
          <cell r="S46" t="str">
            <v>KP02/2</v>
          </cell>
          <cell r="T46" t="str">
            <v>PT.SINGGASANA WITRA SURYAMAS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7">
          <cell r="B47" t="str">
            <v>ASMMS12</v>
          </cell>
          <cell r="C47" t="str">
            <v>Asam Mefenamat tablet 500 mg (12)</v>
          </cell>
          <cell r="D47">
            <v>100</v>
          </cell>
          <cell r="E47" t="str">
            <v>tablet</v>
          </cell>
          <cell r="F47">
            <v>0</v>
          </cell>
          <cell r="G47">
            <v>0</v>
          </cell>
          <cell r="H47">
            <v>0</v>
          </cell>
          <cell r="I47">
            <v>245.465</v>
          </cell>
          <cell r="J47">
            <v>270.01150000000001</v>
          </cell>
          <cell r="K47">
            <v>324.0138</v>
          </cell>
          <cell r="L47">
            <v>300</v>
          </cell>
          <cell r="M47">
            <v>400</v>
          </cell>
          <cell r="N47">
            <v>125</v>
          </cell>
          <cell r="O47">
            <v>0</v>
          </cell>
          <cell r="P47">
            <v>125</v>
          </cell>
          <cell r="Q47" t="str">
            <v>HTMECA21156</v>
          </cell>
          <cell r="R47">
            <v>45292</v>
          </cell>
          <cell r="S47" t="str">
            <v>KP04/3</v>
          </cell>
          <cell r="T47" t="str">
            <v>PT Enseval Putera Megatrading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10</v>
          </cell>
          <cell r="AD47">
            <v>10</v>
          </cell>
          <cell r="AE47">
            <v>0</v>
          </cell>
          <cell r="AF47">
            <v>10</v>
          </cell>
          <cell r="AG47">
            <v>20</v>
          </cell>
          <cell r="AH47">
            <v>0</v>
          </cell>
          <cell r="AI47">
            <v>0</v>
          </cell>
          <cell r="AJ47">
            <v>0</v>
          </cell>
          <cell r="AK47">
            <v>65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115</v>
          </cell>
          <cell r="BA47">
            <v>0</v>
          </cell>
          <cell r="BB47">
            <v>10</v>
          </cell>
        </row>
        <row r="48">
          <cell r="B48" t="str">
            <v>ASMMS13</v>
          </cell>
          <cell r="C48" t="str">
            <v>Asam Mefenamat tablet 500 mg (13)</v>
          </cell>
          <cell r="D48">
            <v>100</v>
          </cell>
          <cell r="E48" t="str">
            <v>tablet</v>
          </cell>
          <cell r="F48">
            <v>0</v>
          </cell>
          <cell r="G48">
            <v>0</v>
          </cell>
          <cell r="H48">
            <v>0</v>
          </cell>
          <cell r="I48">
            <v>275</v>
          </cell>
          <cell r="J48">
            <v>302.5</v>
          </cell>
          <cell r="K48">
            <v>363</v>
          </cell>
          <cell r="L48">
            <v>400</v>
          </cell>
          <cell r="M48">
            <v>400</v>
          </cell>
          <cell r="N48">
            <v>0</v>
          </cell>
          <cell r="O48">
            <v>200</v>
          </cell>
          <cell r="P48">
            <v>200</v>
          </cell>
          <cell r="Q48" t="str">
            <v>HTMECA21160</v>
          </cell>
          <cell r="R48">
            <v>45292</v>
          </cell>
          <cell r="S48" t="str">
            <v>KP05/6</v>
          </cell>
          <cell r="T48" t="str">
            <v>PT Singgasana Witra Suryamas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40</v>
          </cell>
          <cell r="AM48">
            <v>35</v>
          </cell>
          <cell r="AN48">
            <v>60</v>
          </cell>
          <cell r="AO48">
            <v>0</v>
          </cell>
          <cell r="AP48">
            <v>0</v>
          </cell>
          <cell r="AQ48">
            <v>45</v>
          </cell>
          <cell r="AR48">
            <v>20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200</v>
          </cell>
          <cell r="BA48">
            <v>0</v>
          </cell>
          <cell r="BB48">
            <v>0</v>
          </cell>
        </row>
        <row r="49">
          <cell r="B49" t="str">
            <v>ASMMS14</v>
          </cell>
          <cell r="C49" t="str">
            <v>Asam Mefenamat tablet 500 mg (14)</v>
          </cell>
          <cell r="D49">
            <v>100</v>
          </cell>
          <cell r="E49" t="str">
            <v>tablet</v>
          </cell>
          <cell r="F49">
            <v>0</v>
          </cell>
          <cell r="G49">
            <v>0</v>
          </cell>
          <cell r="H49">
            <v>0</v>
          </cell>
          <cell r="I49">
            <v>275.45454545454544</v>
          </cell>
          <cell r="J49">
            <v>303</v>
          </cell>
          <cell r="K49">
            <v>363.59999999999997</v>
          </cell>
          <cell r="L49">
            <v>400</v>
          </cell>
          <cell r="M49">
            <v>400</v>
          </cell>
          <cell r="N49">
            <v>0</v>
          </cell>
          <cell r="O49">
            <v>100</v>
          </cell>
          <cell r="P49">
            <v>100</v>
          </cell>
          <cell r="Q49" t="str">
            <v xml:space="preserve"> HTMECA16055</v>
          </cell>
          <cell r="R49">
            <v>45261</v>
          </cell>
          <cell r="S49" t="str">
            <v>KP05/14</v>
          </cell>
          <cell r="T49" t="str">
            <v>APOTEK BUMI MEDIKA GANESA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40</v>
          </cell>
          <cell r="AT49">
            <v>0</v>
          </cell>
          <cell r="AU49">
            <v>10</v>
          </cell>
          <cell r="AV49">
            <v>0</v>
          </cell>
          <cell r="AW49">
            <v>0</v>
          </cell>
          <cell r="AX49">
            <v>10</v>
          </cell>
          <cell r="AY49">
            <v>40</v>
          </cell>
          <cell r="AZ49">
            <v>100</v>
          </cell>
          <cell r="BA49">
            <v>0</v>
          </cell>
          <cell r="BB49">
            <v>0</v>
          </cell>
        </row>
        <row r="50">
          <cell r="B50" t="str">
            <v>ASTRK1</v>
          </cell>
          <cell r="C50" t="str">
            <v>Asam Traneksamat 500 mg tablet</v>
          </cell>
          <cell r="D50">
            <v>100</v>
          </cell>
          <cell r="E50" t="str">
            <v>tablet</v>
          </cell>
          <cell r="F50">
            <v>0</v>
          </cell>
          <cell r="G50">
            <v>0</v>
          </cell>
          <cell r="H50">
            <v>0</v>
          </cell>
          <cell r="I50">
            <v>680</v>
          </cell>
          <cell r="J50">
            <v>748</v>
          </cell>
          <cell r="K50">
            <v>897.6</v>
          </cell>
          <cell r="L50">
            <v>800</v>
          </cell>
          <cell r="M50">
            <v>900</v>
          </cell>
          <cell r="N50">
            <v>170</v>
          </cell>
          <cell r="O50">
            <v>0</v>
          </cell>
          <cell r="P50">
            <v>170</v>
          </cell>
          <cell r="Q50" t="str">
            <v>077514</v>
          </cell>
          <cell r="R50">
            <v>0</v>
          </cell>
          <cell r="S50" t="str">
            <v>KP11/10</v>
          </cell>
          <cell r="T50" t="str">
            <v>PT KUDAMAS JAYA MAKMUR SENTOSA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15</v>
          </cell>
          <cell r="AR50">
            <v>0</v>
          </cell>
          <cell r="AS50">
            <v>0</v>
          </cell>
          <cell r="AT50">
            <v>0</v>
          </cell>
          <cell r="AU50">
            <v>20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35</v>
          </cell>
          <cell r="BA50">
            <v>0</v>
          </cell>
          <cell r="BB50">
            <v>135</v>
          </cell>
        </row>
        <row r="51">
          <cell r="B51" t="str">
            <v>ASPL5</v>
          </cell>
          <cell r="C51" t="str">
            <v>Aspillet Chew Tablet 80 mg (5)</v>
          </cell>
          <cell r="D51">
            <v>100</v>
          </cell>
          <cell r="E51" t="str">
            <v>tablet</v>
          </cell>
          <cell r="F51">
            <v>0</v>
          </cell>
          <cell r="G51">
            <v>0</v>
          </cell>
          <cell r="H51">
            <v>0</v>
          </cell>
          <cell r="I51">
            <v>554.5454545454545</v>
          </cell>
          <cell r="J51">
            <v>610</v>
          </cell>
          <cell r="K51">
            <v>732</v>
          </cell>
          <cell r="L51">
            <v>700</v>
          </cell>
          <cell r="M51">
            <v>800</v>
          </cell>
          <cell r="N51">
            <v>320</v>
          </cell>
          <cell r="O51">
            <v>0</v>
          </cell>
          <cell r="P51">
            <v>320</v>
          </cell>
          <cell r="Q51" t="str">
            <v>21165401</v>
          </cell>
          <cell r="R51">
            <v>45292</v>
          </cell>
          <cell r="S51" t="str">
            <v>KP10/20</v>
          </cell>
          <cell r="T51" t="str">
            <v>PT KUDAMAS JAYA MAKMUR SENTOSA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20</v>
          </cell>
          <cell r="AT51">
            <v>0</v>
          </cell>
          <cell r="AU51">
            <v>30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51</v>
          </cell>
          <cell r="BA51">
            <v>0</v>
          </cell>
          <cell r="BB51">
            <v>269</v>
          </cell>
        </row>
        <row r="52">
          <cell r="B52" t="str">
            <v>AZTH2</v>
          </cell>
          <cell r="C52" t="str">
            <v>Azithromycin Dihydrat 500 mg (2)</v>
          </cell>
          <cell r="D52">
            <v>10</v>
          </cell>
          <cell r="E52" t="str">
            <v>tablet</v>
          </cell>
          <cell r="F52">
            <v>0</v>
          </cell>
          <cell r="G52">
            <v>0</v>
          </cell>
          <cell r="H52">
            <v>0</v>
          </cell>
          <cell r="I52">
            <v>7000</v>
          </cell>
          <cell r="J52">
            <v>7700.0000000000009</v>
          </cell>
          <cell r="K52">
            <v>9240</v>
          </cell>
          <cell r="L52">
            <v>7700</v>
          </cell>
          <cell r="M52">
            <v>9300</v>
          </cell>
          <cell r="N52">
            <v>285</v>
          </cell>
          <cell r="O52">
            <v>0</v>
          </cell>
          <cell r="P52">
            <v>285</v>
          </cell>
          <cell r="Q52">
            <v>2103102</v>
          </cell>
          <cell r="R52">
            <v>44986</v>
          </cell>
          <cell r="S52" t="str">
            <v>KP06/06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5</v>
          </cell>
          <cell r="AY52">
            <v>0</v>
          </cell>
          <cell r="AZ52">
            <v>10</v>
          </cell>
          <cell r="BA52">
            <v>0</v>
          </cell>
          <cell r="BB52">
            <v>275</v>
          </cell>
        </row>
        <row r="53">
          <cell r="B53" t="str">
            <v>BTDNX1</v>
          </cell>
          <cell r="C53" t="str">
            <v>Betadine 5cc</v>
          </cell>
          <cell r="D53">
            <v>1</v>
          </cell>
          <cell r="E53" t="str">
            <v>botol</v>
          </cell>
          <cell r="F53">
            <v>3480</v>
          </cell>
          <cell r="G53">
            <v>3828.0000000000005</v>
          </cell>
          <cell r="H53">
            <v>4593.6000000000004</v>
          </cell>
          <cell r="I53">
            <v>3850</v>
          </cell>
          <cell r="J53">
            <v>4235</v>
          </cell>
          <cell r="K53">
            <v>5082</v>
          </cell>
          <cell r="L53">
            <v>4300</v>
          </cell>
          <cell r="M53">
            <v>5100</v>
          </cell>
          <cell r="N53">
            <v>12</v>
          </cell>
          <cell r="O53">
            <v>0</v>
          </cell>
          <cell r="P53">
            <v>12</v>
          </cell>
          <cell r="Q53" t="str">
            <v>HB18050</v>
          </cell>
          <cell r="R53">
            <v>44743</v>
          </cell>
          <cell r="S53" t="str">
            <v>DO-01607/VI/19</v>
          </cell>
          <cell r="T53" t="str">
            <v>PT. SINGGASANA WITRA SURYAMAS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12</v>
          </cell>
        </row>
        <row r="54">
          <cell r="B54" t="str">
            <v>BTDNX12</v>
          </cell>
          <cell r="C54" t="str">
            <v>Betadine 5cc (2)</v>
          </cell>
          <cell r="D54">
            <v>1</v>
          </cell>
          <cell r="E54" t="str">
            <v>botol</v>
          </cell>
          <cell r="F54">
            <v>0</v>
          </cell>
          <cell r="G54">
            <v>0</v>
          </cell>
          <cell r="H54">
            <v>0</v>
          </cell>
          <cell r="I54">
            <v>3850</v>
          </cell>
          <cell r="J54">
            <v>4235</v>
          </cell>
          <cell r="K54">
            <v>5082</v>
          </cell>
          <cell r="L54">
            <v>4300</v>
          </cell>
          <cell r="M54">
            <v>5100</v>
          </cell>
          <cell r="N54">
            <v>0</v>
          </cell>
          <cell r="O54">
            <v>0</v>
          </cell>
          <cell r="P54">
            <v>0</v>
          </cell>
          <cell r="Q54" t="str">
            <v>BB19070</v>
          </cell>
          <cell r="R54">
            <v>44927</v>
          </cell>
          <cell r="S54" t="str">
            <v>KP01/002</v>
          </cell>
          <cell r="T54" t="str">
            <v>PT SINGGASANA WITRA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</row>
        <row r="55">
          <cell r="B55" t="str">
            <v>BTDNX13</v>
          </cell>
          <cell r="C55" t="str">
            <v>Betadine 5cc (3)</v>
          </cell>
          <cell r="D55">
            <v>1</v>
          </cell>
          <cell r="E55" t="str">
            <v>botol</v>
          </cell>
          <cell r="F55">
            <v>0</v>
          </cell>
          <cell r="G55">
            <v>0</v>
          </cell>
          <cell r="H55">
            <v>0</v>
          </cell>
          <cell r="I55">
            <v>3850</v>
          </cell>
          <cell r="J55">
            <v>4235</v>
          </cell>
          <cell r="K55">
            <v>5082</v>
          </cell>
          <cell r="L55">
            <v>4300</v>
          </cell>
          <cell r="M55">
            <v>5100</v>
          </cell>
          <cell r="N55">
            <v>36</v>
          </cell>
          <cell r="O55">
            <v>0</v>
          </cell>
          <cell r="P55">
            <v>36</v>
          </cell>
          <cell r="Q55" t="str">
            <v>IB19055</v>
          </cell>
          <cell r="R55">
            <v>45139</v>
          </cell>
          <cell r="S55" t="str">
            <v>KP01/002</v>
          </cell>
          <cell r="T55" t="str">
            <v>PT SINGGASANA WITRA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2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1</v>
          </cell>
          <cell r="AZ55">
            <v>4</v>
          </cell>
          <cell r="BA55">
            <v>0</v>
          </cell>
          <cell r="BB55">
            <v>32</v>
          </cell>
        </row>
        <row r="56">
          <cell r="B56" t="str">
            <v>BTDNG1</v>
          </cell>
          <cell r="C56" t="str">
            <v xml:space="preserve">Betadine Gargle </v>
          </cell>
          <cell r="D56">
            <v>1</v>
          </cell>
          <cell r="E56" t="str">
            <v>botol</v>
          </cell>
          <cell r="F56">
            <v>0</v>
          </cell>
          <cell r="G56">
            <v>0</v>
          </cell>
          <cell r="H56">
            <v>0</v>
          </cell>
          <cell r="I56">
            <v>18000</v>
          </cell>
          <cell r="J56">
            <v>19800</v>
          </cell>
          <cell r="K56">
            <v>23760</v>
          </cell>
          <cell r="L56">
            <v>19800</v>
          </cell>
          <cell r="M56">
            <v>23800</v>
          </cell>
          <cell r="N56">
            <v>34</v>
          </cell>
          <cell r="O56">
            <v>0</v>
          </cell>
          <cell r="P56">
            <v>34</v>
          </cell>
          <cell r="Q56" t="str">
            <v>LB21030</v>
          </cell>
          <cell r="R56">
            <v>45597</v>
          </cell>
          <cell r="S56" t="str">
            <v>KP01/07</v>
          </cell>
          <cell r="T56" t="str">
            <v>PT KUDAMAS JAYA MAKMUR SENTOSA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1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3</v>
          </cell>
          <cell r="AM56">
            <v>0</v>
          </cell>
          <cell r="AN56">
            <v>1</v>
          </cell>
          <cell r="AO56">
            <v>0</v>
          </cell>
          <cell r="AP56">
            <v>0</v>
          </cell>
          <cell r="AQ56">
            <v>2</v>
          </cell>
          <cell r="AR56">
            <v>0</v>
          </cell>
          <cell r="AS56">
            <v>2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9</v>
          </cell>
          <cell r="BA56">
            <v>0</v>
          </cell>
          <cell r="BB56">
            <v>25</v>
          </cell>
        </row>
        <row r="57">
          <cell r="B57" t="str">
            <v>BTHSS7</v>
          </cell>
          <cell r="C57" t="str">
            <v>Betahistine 6 mg tablet (7)</v>
          </cell>
          <cell r="D57">
            <v>30</v>
          </cell>
          <cell r="E57" t="str">
            <v>tablet</v>
          </cell>
          <cell r="F57">
            <v>0</v>
          </cell>
          <cell r="G57">
            <v>0</v>
          </cell>
          <cell r="H57">
            <v>0</v>
          </cell>
          <cell r="I57">
            <v>490</v>
          </cell>
          <cell r="J57">
            <v>539</v>
          </cell>
          <cell r="K57">
            <v>646.79999999999995</v>
          </cell>
          <cell r="L57">
            <v>600</v>
          </cell>
          <cell r="M57">
            <v>700</v>
          </cell>
          <cell r="N57">
            <v>209</v>
          </cell>
          <cell r="O57">
            <v>0</v>
          </cell>
          <cell r="P57">
            <v>209</v>
          </cell>
          <cell r="Q57" t="str">
            <v>2109023</v>
          </cell>
          <cell r="R57">
            <v>45170</v>
          </cell>
          <cell r="S57" t="str">
            <v>KP10/12</v>
          </cell>
          <cell r="T57" t="str">
            <v>PT.PENTA VALENT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10</v>
          </cell>
          <cell r="AZ57">
            <v>10</v>
          </cell>
          <cell r="BA57">
            <v>0</v>
          </cell>
          <cell r="BB57">
            <v>199</v>
          </cell>
        </row>
        <row r="58">
          <cell r="B58" t="str">
            <v>BTMSX6</v>
          </cell>
          <cell r="C58" t="str">
            <v>Betametason 0,1% cream 5 g (6)</v>
          </cell>
          <cell r="D58">
            <v>1</v>
          </cell>
          <cell r="E58" t="str">
            <v>tube</v>
          </cell>
          <cell r="F58">
            <v>0</v>
          </cell>
          <cell r="G58">
            <v>0</v>
          </cell>
          <cell r="H58">
            <v>0</v>
          </cell>
          <cell r="I58">
            <v>2160</v>
          </cell>
          <cell r="J58">
            <v>2376</v>
          </cell>
          <cell r="K58">
            <v>2851.2</v>
          </cell>
          <cell r="L58">
            <v>2400</v>
          </cell>
          <cell r="M58">
            <v>2900</v>
          </cell>
          <cell r="N58">
            <v>8</v>
          </cell>
          <cell r="O58">
            <v>0</v>
          </cell>
          <cell r="P58">
            <v>8</v>
          </cell>
          <cell r="Q58" t="str">
            <v>46455017</v>
          </cell>
          <cell r="R58">
            <v>45870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8</v>
          </cell>
        </row>
        <row r="59">
          <cell r="B59" t="str">
            <v>BTMSX7</v>
          </cell>
          <cell r="C59" t="str">
            <v>Betametason 0,1% cream 5 g (7)</v>
          </cell>
          <cell r="D59">
            <v>1</v>
          </cell>
          <cell r="E59" t="str">
            <v>tube</v>
          </cell>
          <cell r="F59">
            <v>0</v>
          </cell>
          <cell r="G59">
            <v>0</v>
          </cell>
          <cell r="H59">
            <v>0</v>
          </cell>
          <cell r="I59">
            <v>4545.2365</v>
          </cell>
          <cell r="J59">
            <v>4999.7601500000001</v>
          </cell>
          <cell r="K59">
            <v>5999.7121799999995</v>
          </cell>
          <cell r="L59">
            <v>5000</v>
          </cell>
          <cell r="M59">
            <v>6000</v>
          </cell>
          <cell r="N59">
            <v>5</v>
          </cell>
          <cell r="O59">
            <v>0</v>
          </cell>
          <cell r="P59">
            <v>5</v>
          </cell>
          <cell r="Q59" t="str">
            <v>6518</v>
          </cell>
          <cell r="R59">
            <v>45200</v>
          </cell>
          <cell r="S59" t="str">
            <v>KP01/04</v>
          </cell>
          <cell r="T59" t="str">
            <v>PT SINGGASANA WITRA SURYAMAS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1</v>
          </cell>
          <cell r="AD59">
            <v>0</v>
          </cell>
          <cell r="AE59">
            <v>1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5</v>
          </cell>
          <cell r="BA59">
            <v>0</v>
          </cell>
          <cell r="BB59">
            <v>0</v>
          </cell>
        </row>
        <row r="60">
          <cell r="B60" t="str">
            <v>BTMSX8</v>
          </cell>
          <cell r="C60" t="str">
            <v>Betametason 0,1% cream 5 g (8)</v>
          </cell>
          <cell r="D60">
            <v>1</v>
          </cell>
          <cell r="E60" t="str">
            <v>tube</v>
          </cell>
          <cell r="F60">
            <v>0</v>
          </cell>
          <cell r="G60">
            <v>0</v>
          </cell>
          <cell r="H60">
            <v>0</v>
          </cell>
          <cell r="I60">
            <v>5090</v>
          </cell>
          <cell r="J60">
            <v>5599</v>
          </cell>
          <cell r="K60">
            <v>6718.8</v>
          </cell>
          <cell r="L60">
            <v>5600</v>
          </cell>
          <cell r="M60">
            <v>6800</v>
          </cell>
          <cell r="N60">
            <v>0</v>
          </cell>
          <cell r="O60">
            <v>6</v>
          </cell>
          <cell r="P60">
            <v>6</v>
          </cell>
          <cell r="Q60" t="str">
            <v>1227</v>
          </cell>
          <cell r="R60">
            <v>45292</v>
          </cell>
          <cell r="S60" t="str">
            <v>KP05/6</v>
          </cell>
          <cell r="T60" t="str">
            <v>PT Singgasana Witra Suryamas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6</v>
          </cell>
        </row>
        <row r="61">
          <cell r="B61" t="str">
            <v>BNSNX14</v>
          </cell>
          <cell r="C61" t="str">
            <v>Betason-N cream 5 g (14)</v>
          </cell>
          <cell r="D61">
            <v>1</v>
          </cell>
          <cell r="E61" t="str">
            <v>tube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str">
            <v>K13202W</v>
          </cell>
          <cell r="R61">
            <v>45598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</row>
        <row r="62">
          <cell r="B62" t="str">
            <v>BNSNX15</v>
          </cell>
          <cell r="C62" t="str">
            <v>Betason-N cream 5 g (15)</v>
          </cell>
          <cell r="D62">
            <v>1</v>
          </cell>
          <cell r="E62" t="str">
            <v>tube</v>
          </cell>
          <cell r="F62">
            <v>0</v>
          </cell>
          <cell r="G62">
            <v>0</v>
          </cell>
          <cell r="H62">
            <v>0</v>
          </cell>
          <cell r="I62">
            <v>10045</v>
          </cell>
          <cell r="J62">
            <v>11049.5</v>
          </cell>
          <cell r="K62">
            <v>13259.4</v>
          </cell>
          <cell r="L62">
            <v>11100</v>
          </cell>
          <cell r="M62">
            <v>13300</v>
          </cell>
          <cell r="N62">
            <v>0</v>
          </cell>
          <cell r="O62">
            <v>0</v>
          </cell>
          <cell r="P62">
            <v>0</v>
          </cell>
          <cell r="Q62" t="str">
            <v>K13202W</v>
          </cell>
          <cell r="R62">
            <v>45597</v>
          </cell>
          <cell r="S62" t="str">
            <v>KP03/3</v>
          </cell>
          <cell r="T62" t="str">
            <v>PT PLANET EXCELENCIA PHARMACY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</row>
        <row r="63">
          <cell r="B63" t="str">
            <v>BNSNX16</v>
          </cell>
          <cell r="C63" t="str">
            <v>Betason-N cream 5 g (16)</v>
          </cell>
          <cell r="D63">
            <v>1</v>
          </cell>
          <cell r="E63" t="str">
            <v>tube</v>
          </cell>
          <cell r="F63">
            <v>0</v>
          </cell>
          <cell r="G63">
            <v>0</v>
          </cell>
          <cell r="H63">
            <v>0</v>
          </cell>
          <cell r="I63">
            <v>11287.878787878786</v>
          </cell>
          <cell r="J63">
            <v>12416.666666666666</v>
          </cell>
          <cell r="K63">
            <v>14899.999999999998</v>
          </cell>
          <cell r="L63">
            <v>12500</v>
          </cell>
          <cell r="M63">
            <v>14900</v>
          </cell>
          <cell r="N63">
            <v>9</v>
          </cell>
          <cell r="O63">
            <v>0</v>
          </cell>
          <cell r="P63">
            <v>9</v>
          </cell>
          <cell r="Q63" t="str">
            <v>A20041W</v>
          </cell>
          <cell r="R63">
            <v>45658</v>
          </cell>
          <cell r="S63" t="str">
            <v>KP04/4</v>
          </cell>
          <cell r="T63" t="str">
            <v>PT KUDAMAS JAYA MAKMUR SENTOSA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</v>
          </cell>
          <cell r="AD63">
            <v>0</v>
          </cell>
          <cell r="AE63">
            <v>0</v>
          </cell>
          <cell r="AF63">
            <v>2</v>
          </cell>
          <cell r="AG63">
            <v>1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</v>
          </cell>
          <cell r="AU63">
            <v>3</v>
          </cell>
          <cell r="AV63">
            <v>0</v>
          </cell>
          <cell r="AW63">
            <v>0</v>
          </cell>
          <cell r="AX63">
            <v>1</v>
          </cell>
          <cell r="AY63">
            <v>0</v>
          </cell>
          <cell r="AZ63">
            <v>9</v>
          </cell>
          <cell r="BA63">
            <v>0</v>
          </cell>
          <cell r="BB63">
            <v>0</v>
          </cell>
        </row>
        <row r="64">
          <cell r="B64" t="str">
            <v>BNSNX17</v>
          </cell>
          <cell r="C64" t="str">
            <v>Betason-N cream 5 g (17)</v>
          </cell>
          <cell r="D64">
            <v>1</v>
          </cell>
          <cell r="E64" t="str">
            <v>tube</v>
          </cell>
          <cell r="F64">
            <v>0</v>
          </cell>
          <cell r="G64">
            <v>0</v>
          </cell>
          <cell r="H64">
            <v>0</v>
          </cell>
          <cell r="I64">
            <v>11363.636363636362</v>
          </cell>
          <cell r="J64">
            <v>12500</v>
          </cell>
          <cell r="K64">
            <v>15000</v>
          </cell>
          <cell r="L64">
            <v>12500</v>
          </cell>
          <cell r="M64">
            <v>15000</v>
          </cell>
          <cell r="N64">
            <v>0</v>
          </cell>
          <cell r="O64">
            <v>10</v>
          </cell>
          <cell r="P64">
            <v>10</v>
          </cell>
          <cell r="Q64" t="str">
            <v>A20202W</v>
          </cell>
          <cell r="R64">
            <v>45658</v>
          </cell>
          <cell r="S64" t="str">
            <v>KP05/2</v>
          </cell>
          <cell r="T64" t="str">
            <v>PT KUDAMAS JAYA MAKMUR SENTOSA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</v>
          </cell>
          <cell r="AZ64">
            <v>3</v>
          </cell>
          <cell r="BA64">
            <v>0</v>
          </cell>
          <cell r="BB64">
            <v>7</v>
          </cell>
        </row>
        <row r="65">
          <cell r="B65" t="str">
            <v>BPLCX1</v>
          </cell>
          <cell r="C65" t="str">
            <v xml:space="preserve">Bioplacenton gel 15 g </v>
          </cell>
          <cell r="D65">
            <v>1</v>
          </cell>
          <cell r="E65" t="str">
            <v>tube</v>
          </cell>
          <cell r="F65">
            <v>12865</v>
          </cell>
          <cell r="G65">
            <v>14151.500000000002</v>
          </cell>
          <cell r="H65">
            <v>16981.800000000003</v>
          </cell>
          <cell r="I65">
            <v>12865</v>
          </cell>
          <cell r="J65">
            <v>14151.500000000002</v>
          </cell>
          <cell r="K65">
            <v>16981.800000000003</v>
          </cell>
          <cell r="L65">
            <v>14200</v>
          </cell>
          <cell r="M65">
            <v>17000</v>
          </cell>
          <cell r="N65">
            <v>1</v>
          </cell>
          <cell r="O65">
            <v>0</v>
          </cell>
          <cell r="P65">
            <v>1</v>
          </cell>
          <cell r="Q65" t="str">
            <v>KCBPCA05756</v>
          </cell>
          <cell r="R65">
            <v>44835</v>
          </cell>
          <cell r="S65" t="str">
            <v>DO-10131/III/19</v>
          </cell>
          <cell r="T65" t="str">
            <v>PT SINGGASANA WITRA SURYAMAS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1</v>
          </cell>
          <cell r="BA65">
            <v>0</v>
          </cell>
          <cell r="BB65">
            <v>0</v>
          </cell>
        </row>
        <row r="66">
          <cell r="B66" t="str">
            <v>BPLCX2</v>
          </cell>
          <cell r="C66" t="str">
            <v>Bioplacenton gel 15 g (2)</v>
          </cell>
          <cell r="D66">
            <v>1</v>
          </cell>
          <cell r="E66" t="str">
            <v>tube</v>
          </cell>
          <cell r="F66">
            <v>0</v>
          </cell>
          <cell r="G66">
            <v>0</v>
          </cell>
          <cell r="H66">
            <v>0</v>
          </cell>
          <cell r="I66">
            <v>22000</v>
          </cell>
          <cell r="J66">
            <v>24200.000000000004</v>
          </cell>
          <cell r="K66">
            <v>29040.000000000004</v>
          </cell>
          <cell r="L66">
            <v>24200</v>
          </cell>
          <cell r="M66">
            <v>29100</v>
          </cell>
          <cell r="N66">
            <v>9</v>
          </cell>
          <cell r="O66">
            <v>0</v>
          </cell>
          <cell r="P66">
            <v>9</v>
          </cell>
          <cell r="Q66" t="str">
            <v>KCBPCA14910</v>
          </cell>
          <cell r="R66">
            <v>45139</v>
          </cell>
          <cell r="S66" t="str">
            <v>KP11/2</v>
          </cell>
          <cell r="T66" t="str">
            <v>PT.ENSEVAL PUTERA MEGATRADING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</v>
          </cell>
        </row>
        <row r="67">
          <cell r="B67" t="str">
            <v>BSLV1</v>
          </cell>
          <cell r="C67" t="str">
            <v>Bisolvon Solution 50mL</v>
          </cell>
          <cell r="D67">
            <v>1</v>
          </cell>
          <cell r="E67" t="str">
            <v>botol</v>
          </cell>
          <cell r="F67">
            <v>0</v>
          </cell>
          <cell r="G67">
            <v>0</v>
          </cell>
          <cell r="H67">
            <v>0</v>
          </cell>
          <cell r="I67">
            <v>76363.636363636353</v>
          </cell>
          <cell r="J67">
            <v>84000</v>
          </cell>
          <cell r="K67">
            <v>100800</v>
          </cell>
          <cell r="L67">
            <v>84000</v>
          </cell>
          <cell r="M67">
            <v>100800</v>
          </cell>
          <cell r="N67">
            <v>0</v>
          </cell>
          <cell r="O67">
            <v>0</v>
          </cell>
          <cell r="P67">
            <v>0</v>
          </cell>
          <cell r="Q67" t="str">
            <v>21100528</v>
          </cell>
          <cell r="R67">
            <v>45536</v>
          </cell>
          <cell r="S67" t="str">
            <v>KP01/07</v>
          </cell>
          <cell r="T67" t="str">
            <v>PT KUDAMAS JAYA MAKMUR SENTOSA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</row>
        <row r="68">
          <cell r="B68" t="str">
            <v>BISO1</v>
          </cell>
          <cell r="C68" t="str">
            <v>Bisoprolol Fumarate tablet 2.5 mg</v>
          </cell>
          <cell r="D68">
            <v>100</v>
          </cell>
          <cell r="E68" t="str">
            <v>tablet</v>
          </cell>
          <cell r="F68">
            <v>0</v>
          </cell>
          <cell r="G68">
            <v>0</v>
          </cell>
          <cell r="H68">
            <v>0</v>
          </cell>
          <cell r="I68">
            <v>450</v>
          </cell>
          <cell r="J68">
            <v>495.00000000000006</v>
          </cell>
          <cell r="K68">
            <v>594</v>
          </cell>
          <cell r="L68">
            <v>500</v>
          </cell>
          <cell r="M68">
            <v>600</v>
          </cell>
          <cell r="N68">
            <v>210</v>
          </cell>
          <cell r="O68">
            <v>0</v>
          </cell>
          <cell r="P68">
            <v>210</v>
          </cell>
          <cell r="Q68" t="str">
            <v>HTBSPE21038</v>
          </cell>
          <cell r="R68">
            <v>45323</v>
          </cell>
          <cell r="S68" t="str">
            <v>KP04/3</v>
          </cell>
          <cell r="T68" t="str">
            <v>PT Enseval Putera Megatrading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60</v>
          </cell>
          <cell r="AD68">
            <v>0</v>
          </cell>
          <cell r="AE68">
            <v>0</v>
          </cell>
          <cell r="AF68">
            <v>60</v>
          </cell>
          <cell r="AG68">
            <v>30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30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180</v>
          </cell>
          <cell r="BA68">
            <v>0</v>
          </cell>
          <cell r="BB68">
            <v>30</v>
          </cell>
        </row>
        <row r="69">
          <cell r="B69" t="str">
            <v>BFCMB4</v>
          </cell>
          <cell r="C69" t="str">
            <v>Bufacomb in orabase 5 g (4)</v>
          </cell>
          <cell r="D69">
            <v>1</v>
          </cell>
          <cell r="E69" t="str">
            <v>tube</v>
          </cell>
          <cell r="F69">
            <v>0</v>
          </cell>
          <cell r="G69">
            <v>0</v>
          </cell>
          <cell r="H69">
            <v>0</v>
          </cell>
          <cell r="I69">
            <v>15818.181818181816</v>
          </cell>
          <cell r="J69">
            <v>17400</v>
          </cell>
          <cell r="K69">
            <v>20880</v>
          </cell>
          <cell r="L69">
            <v>17400</v>
          </cell>
          <cell r="M69">
            <v>20900</v>
          </cell>
          <cell r="N69">
            <v>4</v>
          </cell>
          <cell r="O69">
            <v>0</v>
          </cell>
          <cell r="P69">
            <v>4</v>
          </cell>
          <cell r="Q69" t="str">
            <v>H0208101</v>
          </cell>
          <cell r="R69">
            <v>45139</v>
          </cell>
          <cell r="S69" t="str">
            <v>KP01/03</v>
          </cell>
          <cell r="T69" t="str">
            <v>PT KUDAMAS JAYA MAKMUR SENTOSA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1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3</v>
          </cell>
          <cell r="BA69">
            <v>0</v>
          </cell>
          <cell r="BB69">
            <v>1</v>
          </cell>
        </row>
        <row r="70">
          <cell r="B70" t="str">
            <v>BRCR1</v>
          </cell>
          <cell r="C70" t="str">
            <v>Burnazin Krim 35 gram</v>
          </cell>
          <cell r="D70">
            <v>1</v>
          </cell>
          <cell r="E70" t="str">
            <v>tube</v>
          </cell>
          <cell r="F70">
            <v>0</v>
          </cell>
          <cell r="G70">
            <v>0</v>
          </cell>
          <cell r="H70">
            <v>0</v>
          </cell>
          <cell r="I70">
            <v>62272.727272727265</v>
          </cell>
          <cell r="J70">
            <v>68500</v>
          </cell>
          <cell r="K70">
            <v>82200</v>
          </cell>
          <cell r="L70">
            <v>68500</v>
          </cell>
          <cell r="M70">
            <v>82200</v>
          </cell>
          <cell r="N70">
            <v>6</v>
          </cell>
          <cell r="O70">
            <v>0</v>
          </cell>
          <cell r="P70">
            <v>6</v>
          </cell>
          <cell r="Q70" t="str">
            <v>1AG1359</v>
          </cell>
          <cell r="R70">
            <v>45474</v>
          </cell>
          <cell r="S70" t="str">
            <v>KP11/4</v>
          </cell>
          <cell r="T70" t="str">
            <v>PT KUDAMAS JAYA MAKMUR SENTOSA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6</v>
          </cell>
        </row>
        <row r="71">
          <cell r="B71" t="str">
            <v>BSCPS22</v>
          </cell>
          <cell r="C71" t="str">
            <v>Buscopan plus tablet 10 mg (2)</v>
          </cell>
          <cell r="D71">
            <v>100</v>
          </cell>
          <cell r="E71" t="str">
            <v>tablet</v>
          </cell>
          <cell r="F71">
            <v>0</v>
          </cell>
          <cell r="G71">
            <v>0</v>
          </cell>
          <cell r="H71">
            <v>0</v>
          </cell>
          <cell r="I71">
            <v>4199.0652</v>
          </cell>
          <cell r="J71">
            <v>4618.9717200000005</v>
          </cell>
          <cell r="K71">
            <v>5542.7660640000004</v>
          </cell>
          <cell r="L71">
            <v>4700</v>
          </cell>
          <cell r="M71">
            <v>5600</v>
          </cell>
          <cell r="N71">
            <v>60</v>
          </cell>
          <cell r="O71">
            <v>0</v>
          </cell>
          <cell r="P71">
            <v>60</v>
          </cell>
          <cell r="Q71" t="str">
            <v>21090506</v>
          </cell>
          <cell r="R71">
            <v>45170</v>
          </cell>
          <cell r="S71" t="str">
            <v>KP04/3</v>
          </cell>
          <cell r="T71" t="str">
            <v>PT Enseval Putera Megatrading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10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20</v>
          </cell>
          <cell r="AR71">
            <v>0</v>
          </cell>
          <cell r="AS71">
            <v>20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50</v>
          </cell>
          <cell r="BA71">
            <v>0</v>
          </cell>
          <cell r="BB71">
            <v>10</v>
          </cell>
        </row>
        <row r="72">
          <cell r="B72" t="str">
            <v>BSCPS13</v>
          </cell>
          <cell r="C72" t="str">
            <v>Buscopan tablet 10 mg (3)</v>
          </cell>
          <cell r="D72">
            <v>100</v>
          </cell>
          <cell r="E72" t="str">
            <v>tablet</v>
          </cell>
          <cell r="F72">
            <v>0</v>
          </cell>
          <cell r="G72">
            <v>0</v>
          </cell>
          <cell r="H72">
            <v>0</v>
          </cell>
          <cell r="I72">
            <v>2947.272727272727</v>
          </cell>
          <cell r="J72">
            <v>3242</v>
          </cell>
          <cell r="K72">
            <v>3890.3999999999996</v>
          </cell>
          <cell r="L72">
            <v>3300</v>
          </cell>
          <cell r="M72">
            <v>3900</v>
          </cell>
          <cell r="N72">
            <v>0</v>
          </cell>
          <cell r="O72">
            <v>0</v>
          </cell>
          <cell r="P72">
            <v>0</v>
          </cell>
          <cell r="Q72" t="str">
            <v>19060941</v>
          </cell>
          <cell r="R72">
            <v>44713</v>
          </cell>
          <cell r="S72" t="str">
            <v>KP10/1</v>
          </cell>
          <cell r="T72" t="str">
            <v>APOTEK BUMI MEDIKA GANESA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</row>
        <row r="73">
          <cell r="B73" t="str">
            <v>BSCPS14</v>
          </cell>
          <cell r="C73" t="str">
            <v>Buscopan tablet 10 mg (4)</v>
          </cell>
          <cell r="D73">
            <v>100</v>
          </cell>
          <cell r="E73" t="str">
            <v>tablet</v>
          </cell>
          <cell r="F73">
            <v>0</v>
          </cell>
          <cell r="G73">
            <v>0</v>
          </cell>
          <cell r="H73">
            <v>0</v>
          </cell>
          <cell r="I73">
            <v>3123.29</v>
          </cell>
          <cell r="J73">
            <v>3435.6190000000001</v>
          </cell>
          <cell r="K73">
            <v>4122.7428</v>
          </cell>
          <cell r="L73">
            <v>3500</v>
          </cell>
          <cell r="M73">
            <v>4200</v>
          </cell>
          <cell r="N73">
            <v>79</v>
          </cell>
          <cell r="O73">
            <v>0</v>
          </cell>
          <cell r="P73">
            <v>79</v>
          </cell>
          <cell r="Q73" t="str">
            <v>21040213</v>
          </cell>
          <cell r="R73">
            <v>45352</v>
          </cell>
          <cell r="S73" t="str">
            <v>KP10/7</v>
          </cell>
          <cell r="T73" t="str">
            <v>PT.SINGGASANA WITRA SURYAMAS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10</v>
          </cell>
          <cell r="AD73">
            <v>10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10</v>
          </cell>
          <cell r="AN73">
            <v>10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40</v>
          </cell>
          <cell r="BA73">
            <v>0</v>
          </cell>
          <cell r="BB73">
            <v>39</v>
          </cell>
        </row>
        <row r="74">
          <cell r="B74" t="str">
            <v>CLDNX3</v>
          </cell>
          <cell r="C74" t="str">
            <v>Caladine Lotion 60 mL (3)</v>
          </cell>
          <cell r="D74">
            <v>1</v>
          </cell>
          <cell r="E74" t="str">
            <v>botol</v>
          </cell>
          <cell r="F74">
            <v>11865</v>
          </cell>
          <cell r="G74">
            <v>13051.500000000002</v>
          </cell>
          <cell r="H74">
            <v>15661.800000000001</v>
          </cell>
          <cell r="I74">
            <v>11865</v>
          </cell>
          <cell r="J74">
            <v>13051.500000000002</v>
          </cell>
          <cell r="K74">
            <v>15661.800000000001</v>
          </cell>
          <cell r="L74">
            <v>13100</v>
          </cell>
          <cell r="M74">
            <v>15700</v>
          </cell>
          <cell r="N74">
            <v>1</v>
          </cell>
          <cell r="O74">
            <v>0</v>
          </cell>
          <cell r="P74">
            <v>1</v>
          </cell>
          <cell r="Q74" t="str">
            <v>I19009</v>
          </cell>
          <cell r="R74">
            <v>44805</v>
          </cell>
          <cell r="S74" t="str">
            <v>NA</v>
          </cell>
          <cell r="T74" t="str">
            <v>NA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1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1</v>
          </cell>
          <cell r="BA74">
            <v>0</v>
          </cell>
          <cell r="BB74">
            <v>0</v>
          </cell>
        </row>
        <row r="75">
          <cell r="B75" t="str">
            <v>CLCMS2</v>
          </cell>
          <cell r="C75" t="str">
            <v>Calcium Lactas Tablet (2)</v>
          </cell>
          <cell r="D75">
            <v>100</v>
          </cell>
          <cell r="E75" t="str">
            <v>tablet</v>
          </cell>
          <cell r="F75">
            <v>0</v>
          </cell>
          <cell r="G75">
            <v>0</v>
          </cell>
          <cell r="H75">
            <v>0</v>
          </cell>
          <cell r="I75">
            <v>154.9</v>
          </cell>
          <cell r="J75">
            <v>170.39000000000001</v>
          </cell>
          <cell r="K75">
            <v>204.46800000000002</v>
          </cell>
          <cell r="L75">
            <v>200</v>
          </cell>
          <cell r="M75">
            <v>300</v>
          </cell>
          <cell r="N75">
            <v>100</v>
          </cell>
          <cell r="O75">
            <v>0</v>
          </cell>
          <cell r="P75">
            <v>100</v>
          </cell>
          <cell r="Q75" t="str">
            <v>26322005</v>
          </cell>
          <cell r="R75">
            <v>44781</v>
          </cell>
          <cell r="S75" t="str">
            <v>KP01/008</v>
          </cell>
          <cell r="T75" t="str">
            <v>PT KIMIA FARMA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100</v>
          </cell>
        </row>
        <row r="76">
          <cell r="B76" t="str">
            <v>CPTPS12</v>
          </cell>
          <cell r="C76" t="str">
            <v>Captopril tablet 12,5mg (2)</v>
          </cell>
          <cell r="D76">
            <v>100</v>
          </cell>
          <cell r="E76" t="str">
            <v>tablet</v>
          </cell>
          <cell r="F76">
            <v>0</v>
          </cell>
          <cell r="G76">
            <v>0</v>
          </cell>
          <cell r="H76">
            <v>0</v>
          </cell>
          <cell r="I76">
            <v>60</v>
          </cell>
          <cell r="J76">
            <v>66</v>
          </cell>
          <cell r="K76">
            <v>79.2</v>
          </cell>
          <cell r="L76">
            <v>100</v>
          </cell>
          <cell r="M76">
            <v>100</v>
          </cell>
          <cell r="N76">
            <v>1701</v>
          </cell>
          <cell r="O76">
            <v>0</v>
          </cell>
          <cell r="P76">
            <v>1701</v>
          </cell>
          <cell r="Q76" t="str">
            <v>G91874B</v>
          </cell>
          <cell r="R76">
            <v>45465</v>
          </cell>
          <cell r="S76">
            <v>2802653673</v>
          </cell>
          <cell r="T76" t="str">
            <v>PT KIMIA FARMA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1701</v>
          </cell>
        </row>
        <row r="77">
          <cell r="B77" t="str">
            <v>CPTPS22</v>
          </cell>
          <cell r="C77" t="str">
            <v>Captopril tablet 25 mg (2)</v>
          </cell>
          <cell r="D77">
            <v>100</v>
          </cell>
          <cell r="E77" t="str">
            <v>tablet</v>
          </cell>
          <cell r="F77">
            <v>0</v>
          </cell>
          <cell r="G77">
            <v>0</v>
          </cell>
          <cell r="H77">
            <v>0</v>
          </cell>
          <cell r="I77">
            <v>74.55</v>
          </cell>
          <cell r="J77">
            <v>82.00500000000001</v>
          </cell>
          <cell r="K77">
            <v>98.406000000000006</v>
          </cell>
          <cell r="L77">
            <v>100</v>
          </cell>
          <cell r="M77">
            <v>100</v>
          </cell>
          <cell r="N77">
            <v>62</v>
          </cell>
          <cell r="O77">
            <v>0</v>
          </cell>
          <cell r="P77">
            <v>62</v>
          </cell>
          <cell r="Q77" t="str">
            <v>H92042B</v>
          </cell>
          <cell r="R77">
            <v>45486</v>
          </cell>
          <cell r="S77">
            <v>2802653673</v>
          </cell>
          <cell r="T77" t="str">
            <v>PT KIMIA FARMA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62</v>
          </cell>
        </row>
        <row r="78">
          <cell r="B78" t="str">
            <v>CVPLX3</v>
          </cell>
          <cell r="C78" t="str">
            <v>Caviplex Kaplet (3)</v>
          </cell>
          <cell r="D78">
            <v>100</v>
          </cell>
          <cell r="E78" t="str">
            <v>tablet</v>
          </cell>
          <cell r="F78">
            <v>0</v>
          </cell>
          <cell r="G78">
            <v>0</v>
          </cell>
          <cell r="H78">
            <v>0</v>
          </cell>
          <cell r="I78">
            <v>545.44000000000005</v>
          </cell>
          <cell r="J78">
            <v>599.98400000000015</v>
          </cell>
          <cell r="K78">
            <v>719.98080000000016</v>
          </cell>
          <cell r="L78">
            <v>600</v>
          </cell>
          <cell r="M78">
            <v>800</v>
          </cell>
          <cell r="N78">
            <v>352</v>
          </cell>
          <cell r="O78">
            <v>0</v>
          </cell>
          <cell r="P78">
            <v>352</v>
          </cell>
          <cell r="Q78" t="str">
            <v>F1456465</v>
          </cell>
          <cell r="R78">
            <v>45536</v>
          </cell>
          <cell r="S78" t="str">
            <v>KP10/9</v>
          </cell>
          <cell r="T78" t="str">
            <v>PT.PLANET EXCELENCIA PHARMACY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10</v>
          </cell>
          <cell r="AG78">
            <v>10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40</v>
          </cell>
          <cell r="AM78">
            <v>0</v>
          </cell>
          <cell r="AN78">
            <v>10</v>
          </cell>
          <cell r="AO78">
            <v>0</v>
          </cell>
          <cell r="AP78">
            <v>0</v>
          </cell>
          <cell r="AQ78">
            <v>30</v>
          </cell>
          <cell r="AR78">
            <v>60</v>
          </cell>
          <cell r="AS78">
            <v>20</v>
          </cell>
          <cell r="AT78">
            <v>0</v>
          </cell>
          <cell r="AU78">
            <v>10</v>
          </cell>
          <cell r="AV78">
            <v>0</v>
          </cell>
          <cell r="AW78">
            <v>0</v>
          </cell>
          <cell r="AX78">
            <v>10</v>
          </cell>
          <cell r="AY78">
            <v>10</v>
          </cell>
          <cell r="AZ78">
            <v>210</v>
          </cell>
          <cell r="BA78">
            <v>0</v>
          </cell>
          <cell r="BB78">
            <v>142</v>
          </cell>
        </row>
        <row r="79">
          <cell r="B79" t="str">
            <v>CFDRS14</v>
          </cell>
          <cell r="C79" t="str">
            <v>Cefadroxil kapsul 500 mg (4)</v>
          </cell>
          <cell r="D79">
            <v>100</v>
          </cell>
          <cell r="E79" t="str">
            <v>tablet</v>
          </cell>
          <cell r="F79">
            <v>0</v>
          </cell>
          <cell r="G79">
            <v>0</v>
          </cell>
          <cell r="H79">
            <v>0</v>
          </cell>
          <cell r="I79">
            <v>549.9735280000001</v>
          </cell>
          <cell r="J79">
            <v>604.97088080000015</v>
          </cell>
          <cell r="K79">
            <v>725.9650569600002</v>
          </cell>
          <cell r="L79">
            <v>700</v>
          </cell>
          <cell r="M79">
            <v>800</v>
          </cell>
          <cell r="N79">
            <v>115</v>
          </cell>
          <cell r="O79">
            <v>0</v>
          </cell>
          <cell r="P79">
            <v>115</v>
          </cell>
          <cell r="Q79" t="str">
            <v>KCFDC01060</v>
          </cell>
          <cell r="R79">
            <v>45322</v>
          </cell>
          <cell r="S79" t="str">
            <v>KP03/013</v>
          </cell>
          <cell r="T79" t="str">
            <v>PT ENSEVAL PUTERA MEGATRADING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20</v>
          </cell>
          <cell r="AD79">
            <v>10</v>
          </cell>
          <cell r="AE79">
            <v>0</v>
          </cell>
          <cell r="AF79">
            <v>40</v>
          </cell>
          <cell r="AG79">
            <v>30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15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115</v>
          </cell>
          <cell r="BA79">
            <v>0</v>
          </cell>
          <cell r="BB79">
            <v>0</v>
          </cell>
        </row>
        <row r="80">
          <cell r="B80" t="str">
            <v>CFDRS16</v>
          </cell>
          <cell r="C80" t="str">
            <v>Cefadroxil kapsul 500 mg (6)</v>
          </cell>
          <cell r="D80">
            <v>100</v>
          </cell>
          <cell r="E80" t="str">
            <v>tablet</v>
          </cell>
          <cell r="F80">
            <v>0</v>
          </cell>
          <cell r="G80">
            <v>0</v>
          </cell>
          <cell r="H80">
            <v>0</v>
          </cell>
          <cell r="I80">
            <v>736.36363636363626</v>
          </cell>
          <cell r="J80">
            <v>810</v>
          </cell>
          <cell r="K80">
            <v>972</v>
          </cell>
          <cell r="L80">
            <v>900</v>
          </cell>
          <cell r="M80">
            <v>1000</v>
          </cell>
          <cell r="N80">
            <v>0</v>
          </cell>
          <cell r="O80">
            <v>0</v>
          </cell>
          <cell r="P80">
            <v>0</v>
          </cell>
          <cell r="Q80" t="str">
            <v>KCFDC91001</v>
          </cell>
          <cell r="R80">
            <v>45200</v>
          </cell>
          <cell r="S80" t="str">
            <v>KP10/1</v>
          </cell>
          <cell r="T80" t="str">
            <v>APOTEK BUMI MEDIKA GANESA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</row>
        <row r="81">
          <cell r="B81" t="str">
            <v>CFDRS17</v>
          </cell>
          <cell r="C81" t="str">
            <v>Cefadroxil kapsul 500 mg (7)</v>
          </cell>
          <cell r="D81">
            <v>100</v>
          </cell>
          <cell r="E81" t="str">
            <v>tablet</v>
          </cell>
          <cell r="F81">
            <v>0</v>
          </cell>
          <cell r="G81">
            <v>0</v>
          </cell>
          <cell r="H81">
            <v>0</v>
          </cell>
          <cell r="I81">
            <v>600</v>
          </cell>
          <cell r="J81">
            <v>660</v>
          </cell>
          <cell r="K81">
            <v>792</v>
          </cell>
          <cell r="L81">
            <v>700</v>
          </cell>
          <cell r="M81">
            <v>800</v>
          </cell>
          <cell r="N81">
            <v>0</v>
          </cell>
          <cell r="O81">
            <v>200</v>
          </cell>
          <cell r="P81">
            <v>200</v>
          </cell>
          <cell r="Q81" t="str">
            <v>PA03T002</v>
          </cell>
          <cell r="R81">
            <v>46023</v>
          </cell>
          <cell r="S81" t="str">
            <v>KP05/12</v>
          </cell>
          <cell r="T81" t="str">
            <v>PT KUDAMAS JAYA MAKMUR SENTOSA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5</v>
          </cell>
          <cell r="AM81">
            <v>20</v>
          </cell>
          <cell r="AN81">
            <v>0</v>
          </cell>
          <cell r="AO81">
            <v>0</v>
          </cell>
          <cell r="AP81">
            <v>0</v>
          </cell>
          <cell r="AQ81">
            <v>20</v>
          </cell>
          <cell r="AR81">
            <v>10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10</v>
          </cell>
          <cell r="AY81">
            <v>10</v>
          </cell>
          <cell r="AZ81">
            <v>75</v>
          </cell>
          <cell r="BA81">
            <v>0</v>
          </cell>
          <cell r="BB81">
            <v>125</v>
          </cell>
        </row>
        <row r="82">
          <cell r="B82" t="str">
            <v>CFDRL2</v>
          </cell>
          <cell r="C82" t="str">
            <v>Cefadroxil Sirup Kering 125 mg/5 mL (60 mL) (2)</v>
          </cell>
          <cell r="D82">
            <v>1</v>
          </cell>
          <cell r="E82" t="str">
            <v>botol</v>
          </cell>
          <cell r="F82">
            <v>0</v>
          </cell>
          <cell r="G82">
            <v>0</v>
          </cell>
          <cell r="H82">
            <v>0</v>
          </cell>
          <cell r="I82">
            <v>5454.0779999999995</v>
          </cell>
          <cell r="J82">
            <v>5999.4858000000004</v>
          </cell>
          <cell r="K82">
            <v>7199.3829599999999</v>
          </cell>
          <cell r="L82">
            <v>6000</v>
          </cell>
          <cell r="M82">
            <v>7200</v>
          </cell>
          <cell r="N82">
            <v>2</v>
          </cell>
          <cell r="O82">
            <v>0</v>
          </cell>
          <cell r="P82">
            <v>2</v>
          </cell>
          <cell r="Q82" t="str">
            <v>LCFDA00451</v>
          </cell>
          <cell r="R82">
            <v>44958</v>
          </cell>
          <cell r="S82" t="str">
            <v>KP03/04</v>
          </cell>
          <cell r="T82" t="str">
            <v xml:space="preserve">PT PLANET EXCELENCIA PHARMACY 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2</v>
          </cell>
        </row>
        <row r="83">
          <cell r="B83" t="str">
            <v>CEFXM13</v>
          </cell>
          <cell r="C83" t="str">
            <v>Cefixime Kapsul 100 mg (3)</v>
          </cell>
          <cell r="D83">
            <v>100</v>
          </cell>
          <cell r="E83" t="str">
            <v>kapsul</v>
          </cell>
          <cell r="F83">
            <v>0</v>
          </cell>
          <cell r="G83">
            <v>0</v>
          </cell>
          <cell r="H83">
            <v>0</v>
          </cell>
          <cell r="I83">
            <v>991.73818181818172</v>
          </cell>
          <cell r="J83">
            <v>1090.912</v>
          </cell>
          <cell r="K83">
            <v>1309.0944</v>
          </cell>
          <cell r="L83">
            <v>1100</v>
          </cell>
          <cell r="M83">
            <v>1400</v>
          </cell>
          <cell r="N83">
            <v>46</v>
          </cell>
          <cell r="O83">
            <v>0</v>
          </cell>
          <cell r="P83">
            <v>46</v>
          </cell>
          <cell r="Q83" t="str">
            <v xml:space="preserve"> LK04A014</v>
          </cell>
          <cell r="R83">
            <v>45566</v>
          </cell>
          <cell r="S83" t="str">
            <v>KP02/03</v>
          </cell>
          <cell r="T83" t="str">
            <v>PT SINGGASANA WITRA SURYAMAS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20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10</v>
          </cell>
          <cell r="AV83">
            <v>0</v>
          </cell>
          <cell r="AW83">
            <v>0</v>
          </cell>
          <cell r="AX83">
            <v>6</v>
          </cell>
          <cell r="AY83">
            <v>0</v>
          </cell>
          <cell r="AZ83">
            <v>36</v>
          </cell>
          <cell r="BA83">
            <v>0</v>
          </cell>
          <cell r="BB83">
            <v>10</v>
          </cell>
        </row>
        <row r="84">
          <cell r="B84" t="str">
            <v>CEFXM14</v>
          </cell>
          <cell r="C84" t="str">
            <v>Cefixime Kapsul 100 mg (4)</v>
          </cell>
          <cell r="D84">
            <v>50</v>
          </cell>
          <cell r="E84" t="str">
            <v>kapsul</v>
          </cell>
          <cell r="F84">
            <v>0</v>
          </cell>
          <cell r="G84">
            <v>0</v>
          </cell>
          <cell r="H84">
            <v>0</v>
          </cell>
          <cell r="I84">
            <v>720.85</v>
          </cell>
          <cell r="J84">
            <v>792.93500000000006</v>
          </cell>
          <cell r="K84">
            <v>951.52200000000005</v>
          </cell>
          <cell r="L84">
            <v>800</v>
          </cell>
          <cell r="M84">
            <v>1000</v>
          </cell>
          <cell r="N84">
            <v>0</v>
          </cell>
          <cell r="O84">
            <v>100</v>
          </cell>
          <cell r="P84">
            <v>100</v>
          </cell>
          <cell r="Q84" t="str">
            <v>KCFMB21266</v>
          </cell>
          <cell r="R84">
            <v>45292</v>
          </cell>
          <cell r="S84" t="str">
            <v>KP05/7</v>
          </cell>
          <cell r="T84" t="str">
            <v>PT PLANET EXCELENCIA PHARMACY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10</v>
          </cell>
          <cell r="AL84">
            <v>0</v>
          </cell>
          <cell r="AM84">
            <v>10</v>
          </cell>
          <cell r="AN84">
            <v>20</v>
          </cell>
          <cell r="AO84">
            <v>0</v>
          </cell>
          <cell r="AP84">
            <v>0</v>
          </cell>
          <cell r="AQ84">
            <v>10</v>
          </cell>
          <cell r="AR84">
            <v>20</v>
          </cell>
          <cell r="AS84">
            <v>20</v>
          </cell>
          <cell r="AT84">
            <v>0</v>
          </cell>
          <cell r="AU84">
            <v>10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100</v>
          </cell>
          <cell r="BA84">
            <v>0</v>
          </cell>
          <cell r="BB84">
            <v>0</v>
          </cell>
        </row>
        <row r="85">
          <cell r="B85" t="str">
            <v>CEFXM15</v>
          </cell>
          <cell r="C85" t="str">
            <v>Cefixime Kapsul 100 mg (5)</v>
          </cell>
          <cell r="D85">
            <v>50</v>
          </cell>
          <cell r="E85" t="str">
            <v>tablet</v>
          </cell>
          <cell r="F85">
            <v>0</v>
          </cell>
          <cell r="G85">
            <v>0</v>
          </cell>
          <cell r="H85">
            <v>0</v>
          </cell>
          <cell r="I85">
            <v>700</v>
          </cell>
          <cell r="J85">
            <v>770</v>
          </cell>
          <cell r="K85">
            <v>924</v>
          </cell>
          <cell r="L85">
            <v>800</v>
          </cell>
          <cell r="M85">
            <v>1000</v>
          </cell>
          <cell r="N85">
            <v>0</v>
          </cell>
          <cell r="O85">
            <v>50</v>
          </cell>
          <cell r="P85">
            <v>50</v>
          </cell>
          <cell r="Q85" t="str">
            <v xml:space="preserve"> KCFMB11251</v>
          </cell>
          <cell r="R85" t="str">
            <v>01/12/2023</v>
          </cell>
          <cell r="S85" t="str">
            <v>KP05/16</v>
          </cell>
          <cell r="T85" t="str">
            <v>APOTEK BUMI MEDIKA GANESA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50</v>
          </cell>
        </row>
        <row r="86">
          <cell r="B86" t="str">
            <v>CEFXM2</v>
          </cell>
          <cell r="C86" t="str">
            <v xml:space="preserve">Cefixime Kapsul 200 mg </v>
          </cell>
          <cell r="D86">
            <v>100</v>
          </cell>
          <cell r="E86" t="str">
            <v>kapsul</v>
          </cell>
          <cell r="F86">
            <v>0</v>
          </cell>
          <cell r="G86">
            <v>0</v>
          </cell>
          <cell r="H86">
            <v>0</v>
          </cell>
          <cell r="I86">
            <v>2185</v>
          </cell>
          <cell r="J86">
            <v>2403.5</v>
          </cell>
          <cell r="K86">
            <v>2884.2</v>
          </cell>
          <cell r="L86">
            <v>2500</v>
          </cell>
          <cell r="M86">
            <v>2900</v>
          </cell>
          <cell r="N86">
            <v>0</v>
          </cell>
          <cell r="O86">
            <v>0</v>
          </cell>
          <cell r="P86">
            <v>0</v>
          </cell>
          <cell r="Q86" t="str">
            <v>TCETA10135</v>
          </cell>
          <cell r="R86">
            <v>45170</v>
          </cell>
          <cell r="S86" t="str">
            <v>KP01/01</v>
          </cell>
          <cell r="T86" t="str">
            <v>PT ENSEVAL PUTERA MEGATRADING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</row>
        <row r="87">
          <cell r="B87" t="str">
            <v>CEFXM3</v>
          </cell>
          <cell r="C87" t="str">
            <v>Cefixime Kapsul 200 mg (3)</v>
          </cell>
          <cell r="D87">
            <v>100</v>
          </cell>
          <cell r="E87" t="str">
            <v>kapsul</v>
          </cell>
          <cell r="F87">
            <v>0</v>
          </cell>
          <cell r="G87">
            <v>0</v>
          </cell>
          <cell r="H87">
            <v>0</v>
          </cell>
          <cell r="I87">
            <v>1772.6278</v>
          </cell>
          <cell r="J87">
            <v>1949.8905800000002</v>
          </cell>
          <cell r="K87">
            <v>2339.868696</v>
          </cell>
          <cell r="L87">
            <v>2000</v>
          </cell>
          <cell r="M87">
            <v>2400</v>
          </cell>
          <cell r="N87">
            <v>0</v>
          </cell>
          <cell r="O87">
            <v>0</v>
          </cell>
          <cell r="P87">
            <v>0</v>
          </cell>
          <cell r="Q87" t="str">
            <v>LH21A004</v>
          </cell>
          <cell r="R87">
            <v>45139</v>
          </cell>
          <cell r="S87" t="str">
            <v>KP03/6</v>
          </cell>
          <cell r="T87" t="str">
            <v>PT SINGGASANA WITRA SURYAMAS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</row>
        <row r="88">
          <cell r="B88" t="str">
            <v>CEFXM4</v>
          </cell>
          <cell r="C88" t="str">
            <v>Cefixime Kapsul 200 mg (4)</v>
          </cell>
          <cell r="D88">
            <v>100</v>
          </cell>
          <cell r="E88" t="str">
            <v>kapsul</v>
          </cell>
          <cell r="F88">
            <v>0</v>
          </cell>
          <cell r="G88">
            <v>0</v>
          </cell>
          <cell r="H88">
            <v>0</v>
          </cell>
          <cell r="I88">
            <v>2185</v>
          </cell>
          <cell r="J88">
            <v>2403.5</v>
          </cell>
          <cell r="K88">
            <v>2884.2</v>
          </cell>
          <cell r="L88">
            <v>2500</v>
          </cell>
          <cell r="M88">
            <v>2900</v>
          </cell>
          <cell r="N88">
            <v>123</v>
          </cell>
          <cell r="O88">
            <v>0</v>
          </cell>
          <cell r="P88">
            <v>123</v>
          </cell>
          <cell r="Q88" t="str">
            <v>TCTA20197</v>
          </cell>
          <cell r="R88">
            <v>45292</v>
          </cell>
          <cell r="S88" t="str">
            <v>KP04/3</v>
          </cell>
          <cell r="T88" t="str">
            <v>PT Enseval Putera Megatrading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30</v>
          </cell>
          <cell r="AD88">
            <v>10</v>
          </cell>
          <cell r="AE88">
            <v>10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40</v>
          </cell>
          <cell r="AV88">
            <v>0</v>
          </cell>
          <cell r="AW88">
            <v>0</v>
          </cell>
          <cell r="AX88">
            <v>20</v>
          </cell>
          <cell r="AY88">
            <v>10</v>
          </cell>
          <cell r="AZ88">
            <v>120</v>
          </cell>
          <cell r="BA88">
            <v>0</v>
          </cell>
          <cell r="BB88">
            <v>3</v>
          </cell>
        </row>
        <row r="89">
          <cell r="B89" t="str">
            <v>CEFXM5</v>
          </cell>
          <cell r="C89" t="str">
            <v>Cefixime Kapsul 200 mg (5)</v>
          </cell>
          <cell r="D89">
            <v>100</v>
          </cell>
          <cell r="E89" t="str">
            <v>kapsul</v>
          </cell>
          <cell r="F89">
            <v>0</v>
          </cell>
          <cell r="G89">
            <v>0</v>
          </cell>
          <cell r="H89">
            <v>0</v>
          </cell>
          <cell r="I89">
            <v>1585.6107999999999</v>
          </cell>
          <cell r="J89">
            <v>1744.1718800000001</v>
          </cell>
          <cell r="K89">
            <v>2093.0062560000001</v>
          </cell>
          <cell r="L89">
            <v>1800</v>
          </cell>
          <cell r="M89">
            <v>2100</v>
          </cell>
          <cell r="N89">
            <v>0</v>
          </cell>
          <cell r="O89">
            <v>200</v>
          </cell>
          <cell r="P89">
            <v>200</v>
          </cell>
          <cell r="Q89" t="str">
            <v>52J0961</v>
          </cell>
          <cell r="R89">
            <v>45139</v>
          </cell>
          <cell r="S89" t="str">
            <v>KP05/7</v>
          </cell>
          <cell r="T89" t="str">
            <v>PT PLANET EXCELENCIA PHARMACY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50</v>
          </cell>
          <cell r="AL89">
            <v>6</v>
          </cell>
          <cell r="AM89">
            <v>20</v>
          </cell>
          <cell r="AN89">
            <v>40</v>
          </cell>
          <cell r="AO89">
            <v>0</v>
          </cell>
          <cell r="AP89">
            <v>0</v>
          </cell>
          <cell r="AQ89">
            <v>30</v>
          </cell>
          <cell r="AR89">
            <v>44</v>
          </cell>
          <cell r="AS89">
            <v>0</v>
          </cell>
          <cell r="AT89">
            <v>0</v>
          </cell>
          <cell r="AU89">
            <v>10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200</v>
          </cell>
          <cell r="BA89">
            <v>0</v>
          </cell>
          <cell r="BB89">
            <v>0</v>
          </cell>
        </row>
        <row r="90">
          <cell r="B90" t="str">
            <v>CFXMDS2</v>
          </cell>
          <cell r="C90" t="str">
            <v>Cefixime sirup kering 100 mg/5 mL (30 mL) (2)</v>
          </cell>
          <cell r="D90">
            <v>1</v>
          </cell>
          <cell r="E90" t="str">
            <v>botol</v>
          </cell>
          <cell r="F90">
            <v>0</v>
          </cell>
          <cell r="G90">
            <v>0</v>
          </cell>
          <cell r="H90">
            <v>0</v>
          </cell>
          <cell r="I90">
            <v>18000</v>
          </cell>
          <cell r="J90">
            <v>19800</v>
          </cell>
          <cell r="K90">
            <v>23760</v>
          </cell>
          <cell r="L90">
            <v>19800</v>
          </cell>
          <cell r="M90">
            <v>23800</v>
          </cell>
          <cell r="N90">
            <v>1</v>
          </cell>
          <cell r="O90">
            <v>0</v>
          </cell>
          <cell r="P90">
            <v>1</v>
          </cell>
          <cell r="Q90" t="str">
            <v>DCFMA10799</v>
          </cell>
          <cell r="R90">
            <v>45170</v>
          </cell>
          <cell r="S90" t="str">
            <v>KP11/2</v>
          </cell>
          <cell r="T90" t="str">
            <v>PT.ENSEVAL PUTERA MEGATRADING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1</v>
          </cell>
        </row>
        <row r="91">
          <cell r="B91" t="str">
            <v>CNLTR3</v>
          </cell>
          <cell r="C91" t="str">
            <v>Cendo Lyteers MND (3)</v>
          </cell>
          <cell r="D91">
            <v>1</v>
          </cell>
          <cell r="E91" t="str">
            <v>Strip</v>
          </cell>
          <cell r="F91">
            <v>0</v>
          </cell>
          <cell r="G91">
            <v>0</v>
          </cell>
          <cell r="H91">
            <v>0</v>
          </cell>
          <cell r="I91">
            <v>17902.5</v>
          </cell>
          <cell r="J91">
            <v>19692.75</v>
          </cell>
          <cell r="K91">
            <v>23631.3</v>
          </cell>
          <cell r="L91">
            <v>19700</v>
          </cell>
          <cell r="M91">
            <v>23700</v>
          </cell>
          <cell r="N91">
            <v>6</v>
          </cell>
          <cell r="O91">
            <v>0</v>
          </cell>
          <cell r="P91">
            <v>6</v>
          </cell>
          <cell r="Q91" t="str">
            <v>1L61117</v>
          </cell>
          <cell r="R91">
            <v>45383</v>
          </cell>
          <cell r="S91" t="str">
            <v>201906181145</v>
          </cell>
          <cell r="T91" t="str">
            <v>PT. KIMIA FARMA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1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</v>
          </cell>
          <cell r="AM91">
            <v>0</v>
          </cell>
          <cell r="AN91">
            <v>3</v>
          </cell>
          <cell r="AO91">
            <v>0</v>
          </cell>
          <cell r="AP91">
            <v>0</v>
          </cell>
          <cell r="AQ91">
            <v>1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6</v>
          </cell>
          <cell r="BA91">
            <v>0</v>
          </cell>
          <cell r="BB91">
            <v>0</v>
          </cell>
        </row>
        <row r="92">
          <cell r="B92" t="str">
            <v>CNLTR4</v>
          </cell>
          <cell r="C92" t="str">
            <v>Cendo Lyteers MND (4)</v>
          </cell>
          <cell r="D92">
            <v>1</v>
          </cell>
          <cell r="E92" t="str">
            <v>Strip</v>
          </cell>
          <cell r="F92">
            <v>0</v>
          </cell>
          <cell r="G92">
            <v>0</v>
          </cell>
          <cell r="H92">
            <v>0</v>
          </cell>
          <cell r="I92">
            <v>17325</v>
          </cell>
          <cell r="J92">
            <v>19057.5</v>
          </cell>
          <cell r="K92">
            <v>22869</v>
          </cell>
          <cell r="L92">
            <v>19100</v>
          </cell>
          <cell r="M92">
            <v>22900</v>
          </cell>
          <cell r="N92">
            <v>0</v>
          </cell>
          <cell r="O92">
            <v>12</v>
          </cell>
          <cell r="P92">
            <v>12</v>
          </cell>
          <cell r="Q92" t="str">
            <v>2L60207</v>
          </cell>
          <cell r="R92">
            <v>45689</v>
          </cell>
          <cell r="S92" t="str">
            <v>KP05/9</v>
          </cell>
          <cell r="T92" t="str">
            <v>PT Coronet Crown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1</v>
          </cell>
          <cell r="AY92">
            <v>1</v>
          </cell>
          <cell r="AZ92">
            <v>3</v>
          </cell>
          <cell r="BA92">
            <v>0</v>
          </cell>
          <cell r="BB92">
            <v>9</v>
          </cell>
        </row>
        <row r="93">
          <cell r="B93" t="str">
            <v>CNMYCC2</v>
          </cell>
          <cell r="C93" t="str">
            <v>Cendo Mycos EO 5 gram (2)</v>
          </cell>
          <cell r="D93">
            <v>1</v>
          </cell>
          <cell r="E93" t="str">
            <v>tube</v>
          </cell>
          <cell r="F93">
            <v>0</v>
          </cell>
          <cell r="G93">
            <v>0</v>
          </cell>
          <cell r="H93">
            <v>0</v>
          </cell>
          <cell r="I93">
            <v>23887.5</v>
          </cell>
          <cell r="J93">
            <v>26276.250000000004</v>
          </cell>
          <cell r="K93">
            <v>31531.500000000004</v>
          </cell>
          <cell r="L93">
            <v>26300</v>
          </cell>
          <cell r="M93">
            <v>31600</v>
          </cell>
          <cell r="N93">
            <v>4</v>
          </cell>
          <cell r="O93">
            <v>0</v>
          </cell>
          <cell r="P93">
            <v>4</v>
          </cell>
          <cell r="Q93" t="str">
            <v>951003</v>
          </cell>
          <cell r="R93">
            <v>44835</v>
          </cell>
          <cell r="S93" t="str">
            <v>KP01/004</v>
          </cell>
          <cell r="T93" t="str">
            <v xml:space="preserve">PT COMBI PUTRA 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4</v>
          </cell>
        </row>
        <row r="94">
          <cell r="B94" t="str">
            <v>CTRZNL3</v>
          </cell>
          <cell r="C94" t="str">
            <v>Cetirizine  Sirup 5mg/5mL (60mL)/ (3)</v>
          </cell>
          <cell r="D94">
            <v>1</v>
          </cell>
          <cell r="E94" t="str">
            <v>botol</v>
          </cell>
          <cell r="F94">
            <v>0</v>
          </cell>
          <cell r="G94">
            <v>0</v>
          </cell>
          <cell r="H94">
            <v>0</v>
          </cell>
          <cell r="I94">
            <v>9750</v>
          </cell>
          <cell r="J94">
            <v>10725</v>
          </cell>
          <cell r="K94">
            <v>12870</v>
          </cell>
          <cell r="L94">
            <v>10800</v>
          </cell>
          <cell r="M94">
            <v>12900</v>
          </cell>
          <cell r="N94">
            <v>2</v>
          </cell>
          <cell r="O94">
            <v>0</v>
          </cell>
          <cell r="P94">
            <v>2</v>
          </cell>
          <cell r="Q94" t="str">
            <v>25421E0010</v>
          </cell>
          <cell r="R94">
            <v>45413</v>
          </cell>
          <cell r="S94" t="str">
            <v>KP09/09</v>
          </cell>
          <cell r="T94" t="str">
            <v>PT.PENTA VALENT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</v>
          </cell>
        </row>
        <row r="95">
          <cell r="B95" t="str">
            <v>CTRZNL5</v>
          </cell>
          <cell r="C95" t="str">
            <v>Cetirizine  Sirup 5mg/5mL (60mL)/ (5)</v>
          </cell>
          <cell r="D95">
            <v>1</v>
          </cell>
          <cell r="E95" t="str">
            <v>botol</v>
          </cell>
          <cell r="F95">
            <v>0</v>
          </cell>
          <cell r="G95">
            <v>0</v>
          </cell>
          <cell r="H95">
            <v>0</v>
          </cell>
          <cell r="I95">
            <v>3305.454545454545</v>
          </cell>
          <cell r="J95">
            <v>3636</v>
          </cell>
          <cell r="K95">
            <v>4363.2</v>
          </cell>
          <cell r="L95">
            <v>3700</v>
          </cell>
          <cell r="M95">
            <v>4400</v>
          </cell>
          <cell r="N95">
            <v>1</v>
          </cell>
          <cell r="O95">
            <v>0</v>
          </cell>
          <cell r="P95">
            <v>1</v>
          </cell>
          <cell r="Q95" t="str">
            <v>S01007BB</v>
          </cell>
          <cell r="R95">
            <v>45292</v>
          </cell>
          <cell r="S95" t="str">
            <v>KP02/5</v>
          </cell>
          <cell r="T95" t="str">
            <v>PT. PLANET EXCELENCIA PHARMACY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1</v>
          </cell>
        </row>
        <row r="96">
          <cell r="B96" t="str">
            <v>CTRZS4</v>
          </cell>
          <cell r="C96" t="str">
            <v>Cetirizine 10 mg tablet (4)</v>
          </cell>
          <cell r="D96">
            <v>100</v>
          </cell>
          <cell r="E96" t="str">
            <v>tablet</v>
          </cell>
          <cell r="F96">
            <v>0</v>
          </cell>
          <cell r="G96">
            <v>0</v>
          </cell>
          <cell r="H96">
            <v>0</v>
          </cell>
          <cell r="I96">
            <v>199.101</v>
          </cell>
          <cell r="J96">
            <v>219.01110000000003</v>
          </cell>
          <cell r="K96">
            <v>262.81332000000003</v>
          </cell>
          <cell r="L96">
            <v>300</v>
          </cell>
          <cell r="M96">
            <v>300</v>
          </cell>
          <cell r="N96">
            <v>0</v>
          </cell>
          <cell r="O96">
            <v>0</v>
          </cell>
          <cell r="P96">
            <v>0</v>
          </cell>
          <cell r="Q96" t="str">
            <v>20622A0010</v>
          </cell>
          <cell r="R96">
            <v>45292</v>
          </cell>
          <cell r="S96" t="str">
            <v>KP10/15</v>
          </cell>
          <cell r="T96" t="str">
            <v>PT.ENSEVAL PUTERA MEGATRADING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</row>
        <row r="97">
          <cell r="B97" t="str">
            <v>CTRZS5</v>
          </cell>
          <cell r="C97" t="str">
            <v>Cetirizine 10 mg tablet (5)</v>
          </cell>
          <cell r="D97">
            <v>100</v>
          </cell>
          <cell r="E97" t="str">
            <v>tablet</v>
          </cell>
          <cell r="F97">
            <v>0</v>
          </cell>
          <cell r="G97">
            <v>0</v>
          </cell>
          <cell r="H97">
            <v>0</v>
          </cell>
          <cell r="I97">
            <v>199.101</v>
          </cell>
          <cell r="J97">
            <v>219.01110000000003</v>
          </cell>
          <cell r="K97">
            <v>262.81332000000003</v>
          </cell>
          <cell r="L97">
            <v>300</v>
          </cell>
          <cell r="M97">
            <v>300</v>
          </cell>
          <cell r="N97">
            <v>0</v>
          </cell>
          <cell r="O97">
            <v>0</v>
          </cell>
          <cell r="P97">
            <v>0</v>
          </cell>
          <cell r="Q97" t="str">
            <v>20622A0010</v>
          </cell>
          <cell r="R97">
            <v>45292</v>
          </cell>
          <cell r="S97" t="str">
            <v>KP10/15</v>
          </cell>
          <cell r="T97" t="str">
            <v>PT.ENSEVAL PUTERA MEGATRADING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</row>
        <row r="98">
          <cell r="B98" t="str">
            <v>CTRZS6</v>
          </cell>
          <cell r="C98" t="str">
            <v>Cetirizine 10 mg tablet (6)</v>
          </cell>
          <cell r="D98">
            <v>100</v>
          </cell>
          <cell r="E98" t="str">
            <v>tablet</v>
          </cell>
          <cell r="F98">
            <v>0</v>
          </cell>
          <cell r="G98">
            <v>0</v>
          </cell>
          <cell r="H98">
            <v>0</v>
          </cell>
          <cell r="I98">
            <v>199.101</v>
          </cell>
          <cell r="J98">
            <v>219.01110000000003</v>
          </cell>
          <cell r="K98">
            <v>262.81332000000003</v>
          </cell>
          <cell r="L98">
            <v>300</v>
          </cell>
          <cell r="M98">
            <v>300</v>
          </cell>
          <cell r="N98">
            <v>105</v>
          </cell>
          <cell r="O98">
            <v>0</v>
          </cell>
          <cell r="P98">
            <v>105</v>
          </cell>
          <cell r="Q98" t="str">
            <v>HTCTRC21076</v>
          </cell>
          <cell r="R98">
            <v>45292</v>
          </cell>
          <cell r="S98" t="str">
            <v>KP04/3</v>
          </cell>
          <cell r="T98" t="str">
            <v>PT Enseval Putera Megatrading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20</v>
          </cell>
          <cell r="AD98">
            <v>60</v>
          </cell>
          <cell r="AE98">
            <v>10</v>
          </cell>
          <cell r="AF98">
            <v>15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105</v>
          </cell>
          <cell r="BA98">
            <v>0</v>
          </cell>
          <cell r="BB98">
            <v>0</v>
          </cell>
        </row>
        <row r="99">
          <cell r="B99" t="str">
            <v>CTRZS7</v>
          </cell>
          <cell r="C99" t="str">
            <v>Cetirizine 10 mg tablet (7)</v>
          </cell>
          <cell r="D99">
            <v>100</v>
          </cell>
          <cell r="E99" t="str">
            <v>tablet</v>
          </cell>
          <cell r="F99">
            <v>0</v>
          </cell>
          <cell r="G99">
            <v>0</v>
          </cell>
          <cell r="H99">
            <v>0</v>
          </cell>
          <cell r="I99">
            <v>165.90909090909091</v>
          </cell>
          <cell r="J99">
            <v>182.5</v>
          </cell>
          <cell r="K99">
            <v>219</v>
          </cell>
          <cell r="L99">
            <v>200</v>
          </cell>
          <cell r="M99">
            <v>300</v>
          </cell>
          <cell r="N99">
            <v>0</v>
          </cell>
          <cell r="O99">
            <v>500</v>
          </cell>
          <cell r="P99">
            <v>500</v>
          </cell>
          <cell r="Q99" t="str">
            <v>HTCTRC21079</v>
          </cell>
          <cell r="R99">
            <v>45323</v>
          </cell>
          <cell r="S99" t="str">
            <v>KP05/2</v>
          </cell>
          <cell r="T99" t="str">
            <v>PT KUDAMAS JAYA MAKMUR SENTOSA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25</v>
          </cell>
          <cell r="AG99">
            <v>10</v>
          </cell>
          <cell r="AH99">
            <v>0</v>
          </cell>
          <cell r="AI99">
            <v>0</v>
          </cell>
          <cell r="AJ99">
            <v>0</v>
          </cell>
          <cell r="AK99">
            <v>30</v>
          </cell>
          <cell r="AL99">
            <v>20</v>
          </cell>
          <cell r="AM99">
            <v>10</v>
          </cell>
          <cell r="AN99">
            <v>10</v>
          </cell>
          <cell r="AO99">
            <v>0</v>
          </cell>
          <cell r="AP99">
            <v>0</v>
          </cell>
          <cell r="AQ99">
            <v>50</v>
          </cell>
          <cell r="AR99">
            <v>50</v>
          </cell>
          <cell r="AS99">
            <v>36</v>
          </cell>
          <cell r="AT99">
            <v>0</v>
          </cell>
          <cell r="AU99">
            <v>5</v>
          </cell>
          <cell r="AV99">
            <v>0</v>
          </cell>
          <cell r="AW99">
            <v>0</v>
          </cell>
          <cell r="AX99">
            <v>50</v>
          </cell>
          <cell r="AY99">
            <v>30</v>
          </cell>
          <cell r="AZ99">
            <v>326</v>
          </cell>
          <cell r="BA99">
            <v>0</v>
          </cell>
          <cell r="BB99">
            <v>174</v>
          </cell>
        </row>
        <row r="100">
          <cell r="B100" t="str">
            <v>CRPNC1</v>
          </cell>
          <cell r="C100" t="str">
            <v>Chloramphenicol 250 mg kapsul</v>
          </cell>
          <cell r="D100">
            <v>100</v>
          </cell>
          <cell r="E100" t="str">
            <v>kapsul</v>
          </cell>
          <cell r="F100">
            <v>0</v>
          </cell>
          <cell r="G100">
            <v>0</v>
          </cell>
          <cell r="H100">
            <v>0</v>
          </cell>
          <cell r="I100">
            <v>450.48129999999998</v>
          </cell>
          <cell r="J100">
            <v>495.52942999999999</v>
          </cell>
          <cell r="K100">
            <v>594.63531599999999</v>
          </cell>
          <cell r="L100">
            <v>500</v>
          </cell>
          <cell r="M100">
            <v>600</v>
          </cell>
          <cell r="N100">
            <v>100</v>
          </cell>
          <cell r="O100">
            <v>0</v>
          </cell>
          <cell r="P100">
            <v>100</v>
          </cell>
          <cell r="Q100" t="str">
            <v>1908-01-251</v>
          </cell>
          <cell r="R100">
            <v>45139</v>
          </cell>
          <cell r="S100" t="str">
            <v>FKT/BDG/2019/00019413</v>
          </cell>
          <cell r="T100" t="str">
            <v>PT RAJAWALI NUSINDO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100</v>
          </cell>
        </row>
        <row r="101">
          <cell r="B101" t="str">
            <v>CTM0S2</v>
          </cell>
          <cell r="C101" t="str">
            <v>Chlorfeniramin tablet 4 mg (CTM) (2)</v>
          </cell>
          <cell r="D101">
            <v>100</v>
          </cell>
          <cell r="E101" t="str">
            <v>tablet</v>
          </cell>
          <cell r="F101">
            <v>0</v>
          </cell>
          <cell r="G101">
            <v>0</v>
          </cell>
          <cell r="H101">
            <v>0</v>
          </cell>
          <cell r="I101">
            <v>81.818181818181813</v>
          </cell>
          <cell r="J101">
            <v>90</v>
          </cell>
          <cell r="K101">
            <v>108</v>
          </cell>
          <cell r="L101">
            <v>100</v>
          </cell>
          <cell r="M101">
            <v>200</v>
          </cell>
          <cell r="N101">
            <v>57</v>
          </cell>
          <cell r="O101">
            <v>0</v>
          </cell>
          <cell r="P101">
            <v>57</v>
          </cell>
          <cell r="Q101" t="str">
            <v>00708101</v>
          </cell>
          <cell r="R101">
            <v>45870</v>
          </cell>
          <cell r="S101" t="str">
            <v>KP01/03</v>
          </cell>
          <cell r="T101" t="str">
            <v>PT KUDAMAS JAYA MAKMUR SENTOSA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30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30</v>
          </cell>
          <cell r="BA101">
            <v>0</v>
          </cell>
          <cell r="BB101">
            <v>27</v>
          </cell>
        </row>
        <row r="102">
          <cell r="B102" t="str">
            <v>CPRFS5</v>
          </cell>
          <cell r="C102" t="str">
            <v>Ciprofloxacin kaplet 500 mg (5)</v>
          </cell>
          <cell r="D102">
            <v>100</v>
          </cell>
          <cell r="E102" t="str">
            <v>kaplet</v>
          </cell>
          <cell r="F102">
            <v>0</v>
          </cell>
          <cell r="G102">
            <v>0</v>
          </cell>
          <cell r="H102">
            <v>0</v>
          </cell>
          <cell r="I102">
            <v>430</v>
          </cell>
          <cell r="J102">
            <v>473.00000000000006</v>
          </cell>
          <cell r="K102">
            <v>567.6</v>
          </cell>
          <cell r="L102">
            <v>500</v>
          </cell>
          <cell r="M102">
            <v>600</v>
          </cell>
          <cell r="N102">
            <v>428</v>
          </cell>
          <cell r="O102">
            <v>0</v>
          </cell>
          <cell r="P102">
            <v>428</v>
          </cell>
          <cell r="Q102" t="str">
            <v>HTCFXC95679</v>
          </cell>
          <cell r="R102">
            <v>45199</v>
          </cell>
          <cell r="S102" t="str">
            <v>KP01/013</v>
          </cell>
          <cell r="T102" t="str">
            <v>PT ENSEVAL PUTRA MEGATRADING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6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10</v>
          </cell>
          <cell r="AO102">
            <v>0</v>
          </cell>
          <cell r="AP102">
            <v>0</v>
          </cell>
          <cell r="AQ102">
            <v>15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31</v>
          </cell>
          <cell r="BA102">
            <v>0</v>
          </cell>
          <cell r="BB102">
            <v>397</v>
          </cell>
        </row>
        <row r="103">
          <cell r="B103" t="str">
            <v>CLNDS14</v>
          </cell>
          <cell r="C103" t="str">
            <v>Clindamycin  kapsul 150 mg (4)</v>
          </cell>
          <cell r="D103">
            <v>50</v>
          </cell>
          <cell r="E103" t="str">
            <v>kapsul</v>
          </cell>
          <cell r="F103">
            <v>0</v>
          </cell>
          <cell r="G103">
            <v>0</v>
          </cell>
          <cell r="H103">
            <v>0</v>
          </cell>
          <cell r="I103">
            <v>1212.1199999999999</v>
          </cell>
          <cell r="J103">
            <v>1333.3319999999999</v>
          </cell>
          <cell r="K103">
            <v>1599.9983999999997</v>
          </cell>
          <cell r="L103">
            <v>1400</v>
          </cell>
          <cell r="M103">
            <v>1600</v>
          </cell>
          <cell r="N103">
            <v>107</v>
          </cell>
          <cell r="O103">
            <v>0</v>
          </cell>
          <cell r="P103">
            <v>107</v>
          </cell>
          <cell r="Q103">
            <v>36437001</v>
          </cell>
          <cell r="R103">
            <v>45292</v>
          </cell>
          <cell r="S103" t="str">
            <v>NA</v>
          </cell>
          <cell r="T103" t="str">
            <v>NA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20</v>
          </cell>
          <cell r="AM103">
            <v>0</v>
          </cell>
          <cell r="AN103">
            <v>10</v>
          </cell>
          <cell r="AO103">
            <v>0</v>
          </cell>
          <cell r="AP103">
            <v>0</v>
          </cell>
          <cell r="AQ103">
            <v>10</v>
          </cell>
          <cell r="AR103">
            <v>0</v>
          </cell>
          <cell r="AS103">
            <v>20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70</v>
          </cell>
          <cell r="BA103">
            <v>0</v>
          </cell>
          <cell r="BB103">
            <v>37</v>
          </cell>
        </row>
        <row r="104">
          <cell r="B104" t="str">
            <v>CLNDS15</v>
          </cell>
          <cell r="C104" t="str">
            <v>Clindamycin  kapsul 150 mg (5)</v>
          </cell>
          <cell r="D104">
            <v>100</v>
          </cell>
          <cell r="E104" t="str">
            <v>kapsul</v>
          </cell>
          <cell r="F104">
            <v>0</v>
          </cell>
          <cell r="G104">
            <v>0</v>
          </cell>
          <cell r="H104">
            <v>0</v>
          </cell>
          <cell r="I104">
            <v>679.09090909090901</v>
          </cell>
          <cell r="J104">
            <v>747</v>
          </cell>
          <cell r="K104">
            <v>896.4</v>
          </cell>
          <cell r="L104">
            <v>800</v>
          </cell>
          <cell r="M104">
            <v>900</v>
          </cell>
          <cell r="N104">
            <v>0</v>
          </cell>
          <cell r="O104">
            <v>100</v>
          </cell>
          <cell r="P104">
            <v>100</v>
          </cell>
          <cell r="Q104" t="str">
            <v>53A0640</v>
          </cell>
          <cell r="R104">
            <v>45778</v>
          </cell>
          <cell r="S104" t="str">
            <v>KP05/2</v>
          </cell>
          <cell r="T104" t="str">
            <v>PT KUDAMAS JAYA MAKMUR SENTOSA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100</v>
          </cell>
        </row>
        <row r="105">
          <cell r="B105" t="str">
            <v>CLNDS2</v>
          </cell>
          <cell r="C105" t="str">
            <v>Clindamycin kapsul 300 mg</v>
          </cell>
          <cell r="D105">
            <v>50</v>
          </cell>
          <cell r="E105" t="str">
            <v>kapsul</v>
          </cell>
          <cell r="F105">
            <v>1250</v>
          </cell>
          <cell r="G105">
            <v>1375</v>
          </cell>
          <cell r="H105">
            <v>1650</v>
          </cell>
          <cell r="I105">
            <v>1300</v>
          </cell>
          <cell r="J105">
            <v>1430.0000000000002</v>
          </cell>
          <cell r="K105">
            <v>1716.0000000000002</v>
          </cell>
          <cell r="L105">
            <v>1500</v>
          </cell>
          <cell r="M105">
            <v>1800</v>
          </cell>
          <cell r="N105">
            <v>70</v>
          </cell>
          <cell r="O105">
            <v>0</v>
          </cell>
          <cell r="P105">
            <v>70</v>
          </cell>
          <cell r="Q105">
            <v>1808011</v>
          </cell>
          <cell r="R105">
            <v>44816</v>
          </cell>
          <cell r="S105">
            <v>2801956245</v>
          </cell>
          <cell r="T105" t="str">
            <v>PT. KIMIA FARMA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10</v>
          </cell>
          <cell r="AE105">
            <v>10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10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10</v>
          </cell>
          <cell r="AY105">
            <v>0</v>
          </cell>
          <cell r="AZ105">
            <v>50</v>
          </cell>
          <cell r="BA105">
            <v>0</v>
          </cell>
          <cell r="BB105">
            <v>20</v>
          </cell>
        </row>
        <row r="106">
          <cell r="B106" t="str">
            <v>CLNDS22</v>
          </cell>
          <cell r="C106" t="str">
            <v>Clindamycin kapsul 300 mg (2)</v>
          </cell>
          <cell r="D106">
            <v>50</v>
          </cell>
          <cell r="E106" t="str">
            <v>kapsul</v>
          </cell>
          <cell r="F106">
            <v>0</v>
          </cell>
          <cell r="G106">
            <v>0</v>
          </cell>
          <cell r="H106">
            <v>0</v>
          </cell>
          <cell r="I106">
            <v>1300</v>
          </cell>
          <cell r="J106">
            <v>1430.0000000000002</v>
          </cell>
          <cell r="K106">
            <v>1716.0000000000002</v>
          </cell>
          <cell r="L106">
            <v>1500</v>
          </cell>
          <cell r="M106">
            <v>1800</v>
          </cell>
          <cell r="N106">
            <v>96</v>
          </cell>
          <cell r="O106">
            <v>0</v>
          </cell>
          <cell r="P106">
            <v>96</v>
          </cell>
          <cell r="Q106" t="str">
            <v>19CL2005</v>
          </cell>
          <cell r="R106">
            <v>45010</v>
          </cell>
          <cell r="S106">
            <v>2802617390</v>
          </cell>
          <cell r="T106" t="str">
            <v>PT KIMIA FARMA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96</v>
          </cell>
        </row>
        <row r="107">
          <cell r="B107" t="str">
            <v>CDX4</v>
          </cell>
          <cell r="C107" t="str">
            <v>Codein 10 mg tablet (4)</v>
          </cell>
          <cell r="D107">
            <v>100</v>
          </cell>
          <cell r="E107" t="str">
            <v>Tablet</v>
          </cell>
          <cell r="F107">
            <v>0</v>
          </cell>
          <cell r="G107">
            <v>0</v>
          </cell>
          <cell r="H107">
            <v>0</v>
          </cell>
          <cell r="I107">
            <v>622.70000000000005</v>
          </cell>
          <cell r="J107">
            <v>684.97000000000014</v>
          </cell>
          <cell r="K107">
            <v>821.96400000000017</v>
          </cell>
          <cell r="L107">
            <v>700</v>
          </cell>
          <cell r="M107">
            <v>900</v>
          </cell>
          <cell r="N107">
            <v>162</v>
          </cell>
          <cell r="O107">
            <v>0</v>
          </cell>
          <cell r="P107">
            <v>162</v>
          </cell>
          <cell r="Q107" t="str">
            <v>F81729J</v>
          </cell>
          <cell r="R107">
            <v>44717</v>
          </cell>
          <cell r="S107" t="str">
            <v>VIII/2019</v>
          </cell>
          <cell r="T107" t="str">
            <v>PT KIMIA FARMA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10</v>
          </cell>
          <cell r="BA107">
            <v>0</v>
          </cell>
          <cell r="BB107">
            <v>152</v>
          </cell>
        </row>
        <row r="108">
          <cell r="B108" t="str">
            <v>CMBNS1</v>
          </cell>
          <cell r="C108" t="str">
            <v>Combantrin  kapsul 250 mg</v>
          </cell>
          <cell r="D108">
            <v>50</v>
          </cell>
          <cell r="E108" t="str">
            <v>kapsul</v>
          </cell>
          <cell r="F108">
            <v>5502</v>
          </cell>
          <cell r="G108">
            <v>6052.2000000000007</v>
          </cell>
          <cell r="H108">
            <v>7262.64</v>
          </cell>
          <cell r="I108">
            <v>5940</v>
          </cell>
          <cell r="J108">
            <v>6534.0000000000009</v>
          </cell>
          <cell r="K108">
            <v>7840.8000000000011</v>
          </cell>
          <cell r="L108">
            <v>6600</v>
          </cell>
          <cell r="M108">
            <v>7900</v>
          </cell>
          <cell r="N108">
            <v>94</v>
          </cell>
          <cell r="O108">
            <v>0</v>
          </cell>
          <cell r="P108">
            <v>94</v>
          </cell>
          <cell r="Q108" t="str">
            <v>A180486</v>
          </cell>
          <cell r="R108">
            <v>44743</v>
          </cell>
          <cell r="S108" t="str">
            <v>DO-10166/III/19</v>
          </cell>
          <cell r="T108" t="str">
            <v>PT SINGGASANA WITRA SURYAMAS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94</v>
          </cell>
        </row>
        <row r="109">
          <cell r="B109" t="str">
            <v>CRVS3</v>
          </cell>
          <cell r="C109" t="str">
            <v>Corovit Sirup 100mL (3)</v>
          </cell>
          <cell r="D109">
            <v>1</v>
          </cell>
          <cell r="E109" t="str">
            <v>botol</v>
          </cell>
          <cell r="F109">
            <v>0</v>
          </cell>
          <cell r="G109">
            <v>0</v>
          </cell>
          <cell r="H109">
            <v>0</v>
          </cell>
          <cell r="I109">
            <v>21000</v>
          </cell>
          <cell r="J109">
            <v>23100.000000000004</v>
          </cell>
          <cell r="K109">
            <v>27720.000000000004</v>
          </cell>
          <cell r="L109">
            <v>23100</v>
          </cell>
          <cell r="M109">
            <v>27800</v>
          </cell>
          <cell r="N109">
            <v>1</v>
          </cell>
          <cell r="O109">
            <v>0</v>
          </cell>
          <cell r="P109">
            <v>1</v>
          </cell>
          <cell r="Q109" t="str">
            <v>21M005</v>
          </cell>
          <cell r="R109">
            <v>45352</v>
          </cell>
          <cell r="S109" t="str">
            <v>KP11/7</v>
          </cell>
          <cell r="T109" t="str">
            <v>PT CORONET CROWN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</v>
          </cell>
          <cell r="BA109">
            <v>0</v>
          </cell>
          <cell r="BB109">
            <v>0</v>
          </cell>
        </row>
        <row r="110">
          <cell r="B110" t="str">
            <v>CRVS4</v>
          </cell>
          <cell r="C110" t="str">
            <v>Corovit Sirup 100mL (4)</v>
          </cell>
          <cell r="D110">
            <v>1</v>
          </cell>
          <cell r="E110" t="str">
            <v>botol</v>
          </cell>
          <cell r="F110">
            <v>0</v>
          </cell>
          <cell r="G110">
            <v>0</v>
          </cell>
          <cell r="H110">
            <v>0</v>
          </cell>
          <cell r="I110">
            <v>21000</v>
          </cell>
          <cell r="J110">
            <v>23100.000000000004</v>
          </cell>
          <cell r="K110">
            <v>27720.000000000004</v>
          </cell>
          <cell r="L110">
            <v>23100</v>
          </cell>
          <cell r="M110">
            <v>27800</v>
          </cell>
          <cell r="N110">
            <v>3</v>
          </cell>
          <cell r="O110">
            <v>0</v>
          </cell>
          <cell r="P110">
            <v>3</v>
          </cell>
          <cell r="Q110" t="str">
            <v>21MM007</v>
          </cell>
          <cell r="R110">
            <v>46174</v>
          </cell>
          <cell r="S110" t="str">
            <v>KP04/8</v>
          </cell>
          <cell r="T110" t="str">
            <v>PT CORONET CROWN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3</v>
          </cell>
        </row>
        <row r="111">
          <cell r="B111" t="str">
            <v>CTRMZ1</v>
          </cell>
          <cell r="C111" t="str">
            <v>Cotrimoxazole Suspensi 240 mg/ 5mL/ 60mL</v>
          </cell>
          <cell r="D111">
            <v>1</v>
          </cell>
          <cell r="E111" t="str">
            <v>botol</v>
          </cell>
          <cell r="F111">
            <v>0</v>
          </cell>
          <cell r="G111">
            <v>0</v>
          </cell>
          <cell r="H111">
            <v>0</v>
          </cell>
          <cell r="I111">
            <v>4921</v>
          </cell>
          <cell r="J111">
            <v>5413.1</v>
          </cell>
          <cell r="K111">
            <v>6495.72</v>
          </cell>
          <cell r="L111">
            <v>5500</v>
          </cell>
          <cell r="M111">
            <v>6500</v>
          </cell>
          <cell r="N111">
            <v>3</v>
          </cell>
          <cell r="O111">
            <v>0</v>
          </cell>
          <cell r="P111">
            <v>3</v>
          </cell>
          <cell r="Q111">
            <v>36335001</v>
          </cell>
          <cell r="R111">
            <v>45322</v>
          </cell>
          <cell r="S111" t="str">
            <v>KP03/009</v>
          </cell>
          <cell r="T111" t="str">
            <v>PT RAJAWALI NUSINDO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3</v>
          </cell>
        </row>
        <row r="112">
          <cell r="B112" t="str">
            <v>CTRMS1</v>
          </cell>
          <cell r="C112" t="str">
            <v>Cotrimoxazole tablet 480 mg</v>
          </cell>
          <cell r="D112">
            <v>100</v>
          </cell>
          <cell r="E112" t="str">
            <v>tablet</v>
          </cell>
          <cell r="F112">
            <v>173.25</v>
          </cell>
          <cell r="G112">
            <v>190.57500000000002</v>
          </cell>
          <cell r="H112">
            <v>228.69000000000003</v>
          </cell>
          <cell r="I112">
            <v>249.28</v>
          </cell>
          <cell r="J112">
            <v>274.20800000000003</v>
          </cell>
          <cell r="K112">
            <v>329.0496</v>
          </cell>
          <cell r="L112">
            <v>300</v>
          </cell>
          <cell r="M112">
            <v>400</v>
          </cell>
          <cell r="N112">
            <v>285</v>
          </cell>
          <cell r="O112">
            <v>0</v>
          </cell>
          <cell r="P112">
            <v>285</v>
          </cell>
          <cell r="Q112" t="str">
            <v>C80569B</v>
          </cell>
          <cell r="R112">
            <v>44983</v>
          </cell>
          <cell r="S112">
            <v>2801956245</v>
          </cell>
          <cell r="T112" t="str">
            <v>PT. KIMIA FARMA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285</v>
          </cell>
        </row>
        <row r="113">
          <cell r="B113" t="str">
            <v>CROFD10</v>
          </cell>
          <cell r="C113" t="str">
            <v>Crofed Tablet (10)</v>
          </cell>
          <cell r="D113">
            <v>100</v>
          </cell>
          <cell r="E113" t="str">
            <v>tablet</v>
          </cell>
          <cell r="F113">
            <v>0</v>
          </cell>
          <cell r="G113">
            <v>0</v>
          </cell>
          <cell r="H113">
            <v>0</v>
          </cell>
          <cell r="I113">
            <v>1236.3636363636363</v>
          </cell>
          <cell r="J113">
            <v>1360</v>
          </cell>
          <cell r="K113">
            <v>1632</v>
          </cell>
          <cell r="L113">
            <v>1400</v>
          </cell>
          <cell r="M113">
            <v>1700</v>
          </cell>
          <cell r="N113">
            <v>219</v>
          </cell>
          <cell r="O113">
            <v>0</v>
          </cell>
          <cell r="P113">
            <v>219</v>
          </cell>
          <cell r="Q113" t="str">
            <v>21KA022</v>
          </cell>
          <cell r="R113">
            <v>45566</v>
          </cell>
          <cell r="S113" t="str">
            <v>KP03/5</v>
          </cell>
          <cell r="T113" t="str">
            <v>PT CORONET CROWN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10</v>
          </cell>
          <cell r="AD113">
            <v>50</v>
          </cell>
          <cell r="AE113">
            <v>0</v>
          </cell>
          <cell r="AF113">
            <v>55</v>
          </cell>
          <cell r="AG113">
            <v>30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10</v>
          </cell>
          <cell r="AM113">
            <v>10</v>
          </cell>
          <cell r="AN113">
            <v>20</v>
          </cell>
          <cell r="AO113">
            <v>0</v>
          </cell>
          <cell r="AP113">
            <v>0</v>
          </cell>
          <cell r="AQ113">
            <v>30</v>
          </cell>
          <cell r="AR113">
            <v>4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219</v>
          </cell>
          <cell r="BA113">
            <v>0</v>
          </cell>
          <cell r="BB113">
            <v>0</v>
          </cell>
        </row>
        <row r="114">
          <cell r="B114" t="str">
            <v>CROFD11</v>
          </cell>
          <cell r="C114" t="str">
            <v>Crofed Tablet (11)</v>
          </cell>
          <cell r="D114">
            <v>100</v>
          </cell>
          <cell r="E114" t="str">
            <v>tablet</v>
          </cell>
          <cell r="F114">
            <v>0</v>
          </cell>
          <cell r="G114">
            <v>0</v>
          </cell>
          <cell r="H114">
            <v>0</v>
          </cell>
          <cell r="I114">
            <v>1360</v>
          </cell>
          <cell r="J114">
            <v>1496.0000000000002</v>
          </cell>
          <cell r="K114">
            <v>1795.2000000000003</v>
          </cell>
          <cell r="L114">
            <v>1500</v>
          </cell>
          <cell r="M114">
            <v>1800</v>
          </cell>
          <cell r="N114">
            <v>0</v>
          </cell>
          <cell r="O114">
            <v>200</v>
          </cell>
          <cell r="P114">
            <v>200</v>
          </cell>
          <cell r="Q114" t="str">
            <v>22DA047</v>
          </cell>
          <cell r="R114">
            <v>45748</v>
          </cell>
          <cell r="S114" t="str">
            <v>KP05/4</v>
          </cell>
          <cell r="T114" t="str">
            <v>PT Coronet Crown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6</v>
          </cell>
          <cell r="AS114">
            <v>20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20</v>
          </cell>
          <cell r="AY114">
            <v>0</v>
          </cell>
          <cell r="AZ114">
            <v>46</v>
          </cell>
          <cell r="BA114">
            <v>0</v>
          </cell>
          <cell r="BB114">
            <v>154</v>
          </cell>
        </row>
        <row r="115">
          <cell r="B115" t="str">
            <v>DANERN4</v>
          </cell>
          <cell r="C115" t="str">
            <v>Daneuron Tablet (4)</v>
          </cell>
          <cell r="D115">
            <v>100</v>
          </cell>
          <cell r="E115" t="str">
            <v>tablet</v>
          </cell>
          <cell r="F115">
            <v>0</v>
          </cell>
          <cell r="G115">
            <v>0</v>
          </cell>
          <cell r="H115">
            <v>0</v>
          </cell>
          <cell r="I115">
            <v>372.72727272727269</v>
          </cell>
          <cell r="J115">
            <v>372.72727272727269</v>
          </cell>
          <cell r="K115">
            <v>492</v>
          </cell>
          <cell r="L115">
            <v>400</v>
          </cell>
          <cell r="M115">
            <v>500</v>
          </cell>
          <cell r="N115">
            <v>635</v>
          </cell>
          <cell r="O115">
            <v>0</v>
          </cell>
          <cell r="P115">
            <v>635</v>
          </cell>
          <cell r="Q115" t="str">
            <v>HTDNRG14259</v>
          </cell>
          <cell r="R115">
            <v>45139</v>
          </cell>
          <cell r="S115" t="str">
            <v>KP10/11</v>
          </cell>
          <cell r="T115" t="str">
            <v>PT KUDAMAS JAYA MAKMUR SENTOSA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30</v>
          </cell>
          <cell r="AD115">
            <v>50</v>
          </cell>
          <cell r="AE115">
            <v>0</v>
          </cell>
          <cell r="AF115">
            <v>0</v>
          </cell>
          <cell r="AG115">
            <v>20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10</v>
          </cell>
          <cell r="AO115">
            <v>0</v>
          </cell>
          <cell r="AP115">
            <v>0</v>
          </cell>
          <cell r="AQ115">
            <v>20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20</v>
          </cell>
          <cell r="AY115">
            <v>0</v>
          </cell>
          <cell r="AZ115">
            <v>150</v>
          </cell>
          <cell r="BA115">
            <v>0</v>
          </cell>
          <cell r="BB115">
            <v>485</v>
          </cell>
        </row>
        <row r="116">
          <cell r="B116" t="str">
            <v>DEMC3</v>
          </cell>
          <cell r="C116" t="str">
            <v>Demacolin Tablet (3)</v>
          </cell>
          <cell r="D116">
            <v>100</v>
          </cell>
          <cell r="E116" t="str">
            <v>tablet</v>
          </cell>
          <cell r="F116">
            <v>0</v>
          </cell>
          <cell r="G116">
            <v>0</v>
          </cell>
          <cell r="H116">
            <v>0</v>
          </cell>
          <cell r="I116">
            <v>378.81818181818176</v>
          </cell>
          <cell r="J116">
            <v>416.7</v>
          </cell>
          <cell r="K116">
            <v>500.03999999999996</v>
          </cell>
          <cell r="L116">
            <v>500</v>
          </cell>
          <cell r="M116">
            <v>600</v>
          </cell>
          <cell r="N116">
            <v>2</v>
          </cell>
          <cell r="O116">
            <v>0</v>
          </cell>
          <cell r="P116">
            <v>2</v>
          </cell>
          <cell r="Q116" t="str">
            <v xml:space="preserve"> AOA027</v>
          </cell>
          <cell r="R116">
            <v>45352</v>
          </cell>
          <cell r="S116">
            <v>0</v>
          </cell>
          <cell r="T116" t="str">
            <v>APOTEK BUMI MEDIKA GANESHA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2</v>
          </cell>
        </row>
        <row r="117">
          <cell r="B117" t="str">
            <v>DENTAL1</v>
          </cell>
          <cell r="C117" t="str">
            <v>Dental Floss toothpicks</v>
          </cell>
          <cell r="D117">
            <v>1</v>
          </cell>
          <cell r="E117" t="str">
            <v>pack</v>
          </cell>
          <cell r="F117">
            <v>0</v>
          </cell>
          <cell r="G117">
            <v>0</v>
          </cell>
          <cell r="H117">
            <v>0</v>
          </cell>
          <cell r="I117">
            <v>27000</v>
          </cell>
          <cell r="J117">
            <v>29700.000000000004</v>
          </cell>
          <cell r="K117">
            <v>35640</v>
          </cell>
          <cell r="L117">
            <v>29700</v>
          </cell>
          <cell r="M117">
            <v>35700</v>
          </cell>
          <cell r="N117">
            <v>28</v>
          </cell>
          <cell r="O117">
            <v>0</v>
          </cell>
          <cell r="P117">
            <v>28</v>
          </cell>
          <cell r="Q117">
            <v>0</v>
          </cell>
          <cell r="R117">
            <v>0</v>
          </cell>
          <cell r="S117" t="str">
            <v>KP01/06</v>
          </cell>
          <cell r="T117" t="str">
            <v>PT. TERANG JAYA DENTAL SUPPLY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2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1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3</v>
          </cell>
          <cell r="BA117">
            <v>0</v>
          </cell>
          <cell r="BB117">
            <v>25</v>
          </cell>
        </row>
        <row r="118">
          <cell r="B118" t="str">
            <v>DXMTS3</v>
          </cell>
          <cell r="C118" t="str">
            <v xml:space="preserve">Dexamethasone 0.5 mg Tablet </v>
          </cell>
          <cell r="D118">
            <v>100</v>
          </cell>
          <cell r="E118" t="str">
            <v>tablet</v>
          </cell>
          <cell r="F118">
            <v>0</v>
          </cell>
          <cell r="G118">
            <v>0</v>
          </cell>
          <cell r="H118">
            <v>0</v>
          </cell>
          <cell r="I118">
            <v>144</v>
          </cell>
          <cell r="J118">
            <v>158.4</v>
          </cell>
          <cell r="K118">
            <v>190.08</v>
          </cell>
          <cell r="L118">
            <v>200</v>
          </cell>
          <cell r="M118">
            <v>200</v>
          </cell>
          <cell r="N118">
            <v>195</v>
          </cell>
          <cell r="O118">
            <v>0</v>
          </cell>
          <cell r="P118">
            <v>195</v>
          </cell>
          <cell r="Q118" t="str">
            <v>00721E0020</v>
          </cell>
          <cell r="R118">
            <v>45778</v>
          </cell>
          <cell r="S118" t="str">
            <v>KP11/1</v>
          </cell>
          <cell r="T118" t="str">
            <v>PT.SINGGASANA WITRA SURYAMAS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20</v>
          </cell>
          <cell r="AD118">
            <v>6</v>
          </cell>
          <cell r="AE118">
            <v>10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10</v>
          </cell>
          <cell r="AM118">
            <v>0</v>
          </cell>
          <cell r="AN118">
            <v>20</v>
          </cell>
          <cell r="AO118">
            <v>0</v>
          </cell>
          <cell r="AP118">
            <v>0</v>
          </cell>
          <cell r="AQ118">
            <v>10</v>
          </cell>
          <cell r="AR118">
            <v>16</v>
          </cell>
          <cell r="AS118">
            <v>0</v>
          </cell>
          <cell r="AT118">
            <v>0</v>
          </cell>
          <cell r="AU118">
            <v>3</v>
          </cell>
          <cell r="AV118">
            <v>0</v>
          </cell>
          <cell r="AW118">
            <v>0</v>
          </cell>
          <cell r="AX118">
            <v>20</v>
          </cell>
          <cell r="AY118">
            <v>0</v>
          </cell>
          <cell r="AZ118">
            <v>115</v>
          </cell>
          <cell r="BA118">
            <v>0</v>
          </cell>
          <cell r="BB118">
            <v>80</v>
          </cell>
        </row>
        <row r="119">
          <cell r="B119" t="str">
            <v>DXMJ1</v>
          </cell>
          <cell r="C119" t="str">
            <v>Dexamethasone 5 mg (1 mL) Injeksi</v>
          </cell>
          <cell r="D119">
            <v>1</v>
          </cell>
          <cell r="E119" t="str">
            <v>ampul</v>
          </cell>
          <cell r="F119">
            <v>0</v>
          </cell>
          <cell r="G119">
            <v>0</v>
          </cell>
          <cell r="H119">
            <v>0</v>
          </cell>
          <cell r="I119">
            <v>1499.9999999999998</v>
          </cell>
          <cell r="J119">
            <v>1650</v>
          </cell>
          <cell r="K119">
            <v>1980</v>
          </cell>
          <cell r="L119">
            <v>1700</v>
          </cell>
          <cell r="M119">
            <v>2000</v>
          </cell>
          <cell r="N119">
            <v>9</v>
          </cell>
          <cell r="O119">
            <v>0</v>
          </cell>
          <cell r="P119">
            <v>9</v>
          </cell>
          <cell r="Q119" t="str">
            <v>463370831</v>
          </cell>
          <cell r="R119">
            <v>45474</v>
          </cell>
          <cell r="S119" t="str">
            <v>KP11/4</v>
          </cell>
          <cell r="T119" t="str">
            <v>PT KUDAMAS JAYA MAKMUR SENTOSA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5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5</v>
          </cell>
          <cell r="BA119">
            <v>0</v>
          </cell>
          <cell r="BB119">
            <v>4</v>
          </cell>
        </row>
        <row r="120">
          <cell r="B120" t="str">
            <v>DIAZI1</v>
          </cell>
          <cell r="C120" t="str">
            <v>Diazepam injeksi 5mg/mL</v>
          </cell>
          <cell r="D120">
            <v>10</v>
          </cell>
          <cell r="E120" t="str">
            <v>ampul</v>
          </cell>
          <cell r="F120">
            <v>0</v>
          </cell>
          <cell r="G120">
            <v>0</v>
          </cell>
          <cell r="H120">
            <v>0</v>
          </cell>
          <cell r="I120">
            <v>1577.3</v>
          </cell>
          <cell r="J120">
            <v>1735.0300000000002</v>
          </cell>
          <cell r="K120">
            <v>2082.0360000000001</v>
          </cell>
          <cell r="L120">
            <v>1800</v>
          </cell>
          <cell r="M120">
            <v>2100</v>
          </cell>
          <cell r="N120">
            <v>10</v>
          </cell>
          <cell r="O120">
            <v>0</v>
          </cell>
          <cell r="P120">
            <v>10</v>
          </cell>
          <cell r="Q120" t="str">
            <v>F9L289</v>
          </cell>
          <cell r="R120">
            <v>44895</v>
          </cell>
          <cell r="S120" t="str">
            <v>KP03/002</v>
          </cell>
          <cell r="T120" t="str">
            <v>PT KIMIA FARMA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10</v>
          </cell>
        </row>
        <row r="121">
          <cell r="B121" t="str">
            <v>DMPSR3</v>
          </cell>
          <cell r="C121" t="str">
            <v>Domperidon sirup 5 mg/mL (60 mL) (3)</v>
          </cell>
          <cell r="D121">
            <v>1</v>
          </cell>
          <cell r="E121" t="str">
            <v>botol</v>
          </cell>
          <cell r="F121">
            <v>0</v>
          </cell>
          <cell r="G121">
            <v>0</v>
          </cell>
          <cell r="H121">
            <v>0</v>
          </cell>
          <cell r="I121">
            <v>3090.9090909090905</v>
          </cell>
          <cell r="J121">
            <v>3400</v>
          </cell>
          <cell r="K121">
            <v>4080</v>
          </cell>
          <cell r="L121">
            <v>3400</v>
          </cell>
          <cell r="M121">
            <v>4100</v>
          </cell>
          <cell r="N121">
            <v>1</v>
          </cell>
          <cell r="O121">
            <v>0</v>
          </cell>
          <cell r="P121">
            <v>1</v>
          </cell>
          <cell r="Q121" t="str">
            <v>C02806BZ</v>
          </cell>
          <cell r="R121">
            <v>45292</v>
          </cell>
          <cell r="S121" t="str">
            <v>KP03/13</v>
          </cell>
          <cell r="T121" t="str">
            <v>PT KUDAMAS JAYA MAKMUR SENTOSA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1</v>
          </cell>
          <cell r="AY121">
            <v>0</v>
          </cell>
          <cell r="AZ121">
            <v>1</v>
          </cell>
          <cell r="BA121">
            <v>0</v>
          </cell>
          <cell r="BB121">
            <v>0</v>
          </cell>
        </row>
        <row r="122">
          <cell r="B122" t="str">
            <v>DMPRS6</v>
          </cell>
          <cell r="C122" t="str">
            <v>Domperidon tablet 10 mg (6)</v>
          </cell>
          <cell r="D122">
            <v>100</v>
          </cell>
          <cell r="E122" t="str">
            <v>tablet</v>
          </cell>
          <cell r="F122">
            <v>0</v>
          </cell>
          <cell r="G122">
            <v>0</v>
          </cell>
          <cell r="H122">
            <v>0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>
            <v>35</v>
          </cell>
          <cell r="O122">
            <v>0</v>
          </cell>
          <cell r="P122">
            <v>35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35</v>
          </cell>
        </row>
        <row r="123">
          <cell r="B123" t="str">
            <v>DMPRS7</v>
          </cell>
          <cell r="C123" t="str">
            <v>Domperidon tablet 10 mg (7)</v>
          </cell>
          <cell r="D123">
            <v>100</v>
          </cell>
          <cell r="E123" t="str">
            <v>tablet</v>
          </cell>
          <cell r="F123">
            <v>0</v>
          </cell>
          <cell r="G123">
            <v>0</v>
          </cell>
          <cell r="H123">
            <v>0</v>
          </cell>
          <cell r="I123">
            <v>169</v>
          </cell>
          <cell r="J123">
            <v>185.9</v>
          </cell>
          <cell r="K123">
            <v>223.08</v>
          </cell>
          <cell r="L123">
            <v>200</v>
          </cell>
          <cell r="M123">
            <v>300</v>
          </cell>
          <cell r="N123">
            <v>170</v>
          </cell>
          <cell r="O123">
            <v>0</v>
          </cell>
          <cell r="P123">
            <v>170</v>
          </cell>
          <cell r="Q123" t="str">
            <v>HTDPDB21103</v>
          </cell>
          <cell r="R123">
            <v>45292</v>
          </cell>
          <cell r="S123" t="str">
            <v>KP04/3</v>
          </cell>
          <cell r="T123" t="str">
            <v>PT Enseval Putera Megatrading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20</v>
          </cell>
          <cell r="AE123">
            <v>10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10</v>
          </cell>
          <cell r="AN123">
            <v>20</v>
          </cell>
          <cell r="AO123">
            <v>0</v>
          </cell>
          <cell r="AP123">
            <v>0</v>
          </cell>
          <cell r="AQ123">
            <v>30</v>
          </cell>
          <cell r="AR123">
            <v>0</v>
          </cell>
          <cell r="AS123">
            <v>40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10</v>
          </cell>
          <cell r="AZ123">
            <v>140</v>
          </cell>
          <cell r="BA123">
            <v>0</v>
          </cell>
          <cell r="BB123">
            <v>30</v>
          </cell>
        </row>
        <row r="124">
          <cell r="B124" t="str">
            <v>DMPRS8</v>
          </cell>
          <cell r="C124" t="str">
            <v>Domperidon tablet 10 mg (8)</v>
          </cell>
          <cell r="D124">
            <v>100</v>
          </cell>
          <cell r="E124" t="str">
            <v>tablet</v>
          </cell>
          <cell r="F124">
            <v>0</v>
          </cell>
          <cell r="G124">
            <v>0</v>
          </cell>
          <cell r="H124">
            <v>0</v>
          </cell>
          <cell r="I124">
            <v>127.995</v>
          </cell>
          <cell r="J124">
            <v>140.79450000000003</v>
          </cell>
          <cell r="K124">
            <v>168.95340000000002</v>
          </cell>
          <cell r="L124">
            <v>200</v>
          </cell>
          <cell r="M124">
            <v>200</v>
          </cell>
          <cell r="N124">
            <v>0</v>
          </cell>
          <cell r="O124">
            <v>100</v>
          </cell>
          <cell r="P124">
            <v>100</v>
          </cell>
          <cell r="Q124" t="str">
            <v>M21133</v>
          </cell>
          <cell r="R124">
            <v>45566</v>
          </cell>
          <cell r="S124" t="str">
            <v>KP05/7</v>
          </cell>
          <cell r="T124" t="str">
            <v>PT PLANET EXCELENCIA PHARMACY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100</v>
          </cell>
        </row>
        <row r="125">
          <cell r="B125" t="str">
            <v>DLCLR1</v>
          </cell>
          <cell r="C125" t="str">
            <v>Dulcolax supo anak 5 mg</v>
          </cell>
          <cell r="D125">
            <v>6</v>
          </cell>
          <cell r="E125" t="str">
            <v>suppositoria</v>
          </cell>
          <cell r="F125">
            <v>14083</v>
          </cell>
          <cell r="G125">
            <v>15491.300000000001</v>
          </cell>
          <cell r="H125">
            <v>18589.560000000001</v>
          </cell>
          <cell r="I125">
            <v>14787.5</v>
          </cell>
          <cell r="J125">
            <v>16266.250000000002</v>
          </cell>
          <cell r="K125">
            <v>19519.5</v>
          </cell>
          <cell r="L125">
            <v>16300</v>
          </cell>
          <cell r="M125">
            <v>19600</v>
          </cell>
          <cell r="N125">
            <v>6</v>
          </cell>
          <cell r="O125">
            <v>0</v>
          </cell>
          <cell r="P125">
            <v>6</v>
          </cell>
          <cell r="Q125">
            <v>18091354</v>
          </cell>
          <cell r="R125">
            <v>44834</v>
          </cell>
          <cell r="S125" t="str">
            <v>DO-10128/III/19</v>
          </cell>
          <cell r="T125" t="str">
            <v>PT SINGGASANA WITRA SURYAMAS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6</v>
          </cell>
        </row>
        <row r="126">
          <cell r="B126" t="str">
            <v>DLCLS3</v>
          </cell>
          <cell r="C126" t="str">
            <v>Dulcolax Tab  Per Strip (1 strip @ 4 tablet) (3)</v>
          </cell>
          <cell r="D126">
            <v>80</v>
          </cell>
          <cell r="E126" t="str">
            <v>tablet</v>
          </cell>
          <cell r="F126">
            <v>0</v>
          </cell>
          <cell r="G126">
            <v>0</v>
          </cell>
          <cell r="H126">
            <v>0</v>
          </cell>
          <cell r="I126">
            <v>1749.8002499999998</v>
          </cell>
          <cell r="J126">
            <v>1924.7802749999998</v>
          </cell>
          <cell r="K126">
            <v>2309.7363299999997</v>
          </cell>
          <cell r="L126">
            <v>2000</v>
          </cell>
          <cell r="M126">
            <v>2400</v>
          </cell>
          <cell r="N126">
            <v>80</v>
          </cell>
          <cell r="O126">
            <v>0</v>
          </cell>
          <cell r="P126">
            <v>80</v>
          </cell>
          <cell r="Q126" t="str">
            <v>21030184</v>
          </cell>
          <cell r="R126">
            <v>45352</v>
          </cell>
          <cell r="S126" t="str">
            <v>KP10/15</v>
          </cell>
          <cell r="T126" t="str">
            <v>PT.ENSEVAL PUTERA MEGATRADING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80</v>
          </cell>
        </row>
        <row r="127">
          <cell r="B127" t="str">
            <v>DVTS8</v>
          </cell>
          <cell r="C127" t="str">
            <v>D-VIT Tablet (8)</v>
          </cell>
          <cell r="D127">
            <v>30</v>
          </cell>
          <cell r="E127" t="str">
            <v>tablet</v>
          </cell>
          <cell r="F127">
            <v>0</v>
          </cell>
          <cell r="G127">
            <v>0</v>
          </cell>
          <cell r="H127">
            <v>0</v>
          </cell>
          <cell r="I127">
            <v>2425</v>
          </cell>
          <cell r="J127">
            <v>2667.5</v>
          </cell>
          <cell r="K127">
            <v>3201</v>
          </cell>
          <cell r="L127">
            <v>2700</v>
          </cell>
          <cell r="M127">
            <v>3300</v>
          </cell>
          <cell r="N127">
            <v>1</v>
          </cell>
          <cell r="O127">
            <v>0</v>
          </cell>
          <cell r="P127">
            <v>1</v>
          </cell>
          <cell r="Q127" t="str">
            <v>PH005</v>
          </cell>
          <cell r="R127">
            <v>45139</v>
          </cell>
          <cell r="S127" t="str">
            <v>KP10/14</v>
          </cell>
          <cell r="T127" t="str">
            <v>PT.PENTA VALENT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1</v>
          </cell>
        </row>
        <row r="128">
          <cell r="B128" t="str">
            <v>DVTS9</v>
          </cell>
          <cell r="C128" t="str">
            <v>D-VIT Tablet (9)</v>
          </cell>
          <cell r="D128">
            <v>30</v>
          </cell>
          <cell r="E128" t="str">
            <v>tablet</v>
          </cell>
          <cell r="F128">
            <v>0</v>
          </cell>
          <cell r="G128">
            <v>0</v>
          </cell>
          <cell r="H128">
            <v>0</v>
          </cell>
          <cell r="I128">
            <v>2425</v>
          </cell>
          <cell r="J128">
            <v>2667.5</v>
          </cell>
          <cell r="K128">
            <v>3201</v>
          </cell>
          <cell r="L128">
            <v>2700</v>
          </cell>
          <cell r="M128">
            <v>3300</v>
          </cell>
          <cell r="N128">
            <v>110</v>
          </cell>
          <cell r="O128">
            <v>0</v>
          </cell>
          <cell r="P128">
            <v>110</v>
          </cell>
          <cell r="Q128" t="str">
            <v>PH012</v>
          </cell>
          <cell r="R128">
            <v>45139</v>
          </cell>
          <cell r="S128" t="str">
            <v>KP10/14</v>
          </cell>
          <cell r="T128" t="str">
            <v>PT.PENTA VALENT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20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20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70</v>
          </cell>
          <cell r="BA128">
            <v>0</v>
          </cell>
          <cell r="BB128">
            <v>40</v>
          </cell>
        </row>
        <row r="129">
          <cell r="B129" t="str">
            <v>ENFA3</v>
          </cell>
          <cell r="C129" t="str">
            <v>Enfavit Tablet (3)</v>
          </cell>
          <cell r="D129">
            <v>100</v>
          </cell>
          <cell r="E129" t="str">
            <v>tablet</v>
          </cell>
          <cell r="F129">
            <v>0</v>
          </cell>
          <cell r="G129">
            <v>0</v>
          </cell>
          <cell r="H129">
            <v>0</v>
          </cell>
          <cell r="I129">
            <v>1999.9999999999998</v>
          </cell>
          <cell r="J129">
            <v>2200</v>
          </cell>
          <cell r="K129">
            <v>2640</v>
          </cell>
          <cell r="L129">
            <v>2200</v>
          </cell>
          <cell r="M129">
            <v>2700</v>
          </cell>
          <cell r="N129">
            <v>235</v>
          </cell>
          <cell r="O129">
            <v>0</v>
          </cell>
          <cell r="P129">
            <v>235</v>
          </cell>
          <cell r="Q129" t="str">
            <v>21IM001</v>
          </cell>
          <cell r="R129">
            <v>45536</v>
          </cell>
          <cell r="S129" t="str">
            <v>KP03/4</v>
          </cell>
          <cell r="T129" t="str">
            <v>PT CORONET CROWN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60</v>
          </cell>
          <cell r="AD129">
            <v>70</v>
          </cell>
          <cell r="AE129">
            <v>10</v>
          </cell>
          <cell r="AF129">
            <v>20</v>
          </cell>
          <cell r="AG129">
            <v>60</v>
          </cell>
          <cell r="AH129">
            <v>0</v>
          </cell>
          <cell r="AI129">
            <v>0</v>
          </cell>
          <cell r="AJ129">
            <v>0</v>
          </cell>
          <cell r="AK129">
            <v>15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235</v>
          </cell>
          <cell r="BA129">
            <v>0</v>
          </cell>
          <cell r="BB129">
            <v>0</v>
          </cell>
        </row>
        <row r="130">
          <cell r="B130" t="str">
            <v>ENFA4</v>
          </cell>
          <cell r="C130" t="str">
            <v>Enfavit Tablet (4)</v>
          </cell>
          <cell r="D130">
            <v>100</v>
          </cell>
          <cell r="E130" t="str">
            <v>tablet</v>
          </cell>
          <cell r="F130">
            <v>0</v>
          </cell>
          <cell r="G130">
            <v>0</v>
          </cell>
          <cell r="H130">
            <v>0</v>
          </cell>
          <cell r="I130">
            <v>2200</v>
          </cell>
          <cell r="J130">
            <v>2420</v>
          </cell>
          <cell r="K130">
            <v>2904</v>
          </cell>
          <cell r="L130">
            <v>2500</v>
          </cell>
          <cell r="M130">
            <v>3000</v>
          </cell>
          <cell r="N130">
            <v>200</v>
          </cell>
          <cell r="O130">
            <v>0</v>
          </cell>
          <cell r="P130">
            <v>200</v>
          </cell>
          <cell r="Q130" t="str">
            <v xml:space="preserve"> 21IM001</v>
          </cell>
          <cell r="R130">
            <v>45537</v>
          </cell>
          <cell r="S130" t="str">
            <v>KP04/1</v>
          </cell>
          <cell r="T130" t="str">
            <v>APOTEK BUMI MEDIKA GANESA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200</v>
          </cell>
        </row>
        <row r="131">
          <cell r="B131" t="str">
            <v>ENFA5</v>
          </cell>
          <cell r="C131" t="str">
            <v>Enfavit Tablet (5)</v>
          </cell>
          <cell r="D131">
            <v>100</v>
          </cell>
          <cell r="E131" t="str">
            <v>tablet</v>
          </cell>
          <cell r="F131">
            <v>0</v>
          </cell>
          <cell r="G131">
            <v>0</v>
          </cell>
          <cell r="H131">
            <v>0</v>
          </cell>
          <cell r="I131">
            <v>2200</v>
          </cell>
          <cell r="J131">
            <v>2420</v>
          </cell>
          <cell r="K131">
            <v>2904</v>
          </cell>
          <cell r="L131">
            <v>2500</v>
          </cell>
          <cell r="M131">
            <v>3000</v>
          </cell>
          <cell r="N131">
            <v>100</v>
          </cell>
          <cell r="O131">
            <v>0</v>
          </cell>
          <cell r="P131">
            <v>100</v>
          </cell>
          <cell r="Q131" t="str">
            <v>21IM001</v>
          </cell>
          <cell r="R131">
            <v>45536</v>
          </cell>
          <cell r="S131" t="str">
            <v>KP04/8</v>
          </cell>
          <cell r="T131" t="str">
            <v>PT CORONET CROWN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15</v>
          </cell>
          <cell r="AL131">
            <v>30</v>
          </cell>
          <cell r="AM131">
            <v>30</v>
          </cell>
          <cell r="AN131">
            <v>10</v>
          </cell>
          <cell r="AO131">
            <v>0</v>
          </cell>
          <cell r="AP131">
            <v>0</v>
          </cell>
          <cell r="AQ131">
            <v>15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100</v>
          </cell>
          <cell r="BA131">
            <v>0</v>
          </cell>
          <cell r="BB131">
            <v>0</v>
          </cell>
        </row>
        <row r="132">
          <cell r="B132" t="str">
            <v>ENFA6</v>
          </cell>
          <cell r="C132" t="str">
            <v>Enfavit Tablet (6)</v>
          </cell>
          <cell r="D132">
            <v>100</v>
          </cell>
          <cell r="E132" t="str">
            <v>tablet</v>
          </cell>
          <cell r="F132">
            <v>0</v>
          </cell>
          <cell r="G132">
            <v>0</v>
          </cell>
          <cell r="H132">
            <v>0</v>
          </cell>
          <cell r="I132">
            <v>2200</v>
          </cell>
          <cell r="J132">
            <v>2420</v>
          </cell>
          <cell r="K132">
            <v>2904</v>
          </cell>
          <cell r="L132">
            <v>2500</v>
          </cell>
          <cell r="M132">
            <v>3000</v>
          </cell>
          <cell r="N132">
            <v>0</v>
          </cell>
          <cell r="O132">
            <v>200</v>
          </cell>
          <cell r="P132">
            <v>200</v>
          </cell>
          <cell r="Q132" t="str">
            <v>21M001</v>
          </cell>
          <cell r="R132">
            <v>45536</v>
          </cell>
          <cell r="S132" t="str">
            <v>KP05/3</v>
          </cell>
          <cell r="T132" t="str">
            <v>PT Coronet Crown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10</v>
          </cell>
          <cell r="AS132">
            <v>20</v>
          </cell>
          <cell r="AT132">
            <v>0</v>
          </cell>
          <cell r="AU132">
            <v>10</v>
          </cell>
          <cell r="AV132">
            <v>0</v>
          </cell>
          <cell r="AW132">
            <v>0</v>
          </cell>
          <cell r="AX132">
            <v>50</v>
          </cell>
          <cell r="AY132">
            <v>10</v>
          </cell>
          <cell r="AZ132">
            <v>100</v>
          </cell>
          <cell r="BA132">
            <v>0</v>
          </cell>
          <cell r="BB132">
            <v>100</v>
          </cell>
        </row>
        <row r="133">
          <cell r="B133" t="str">
            <v>EPRSN5</v>
          </cell>
          <cell r="C133" t="str">
            <v>Eperisone Tablet 50 mg (5)</v>
          </cell>
          <cell r="D133">
            <v>50</v>
          </cell>
          <cell r="E133" t="str">
            <v>tablet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2111046</v>
          </cell>
          <cell r="R133">
            <v>45231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</row>
        <row r="134">
          <cell r="B134" t="str">
            <v>EPRSN6</v>
          </cell>
          <cell r="C134" t="str">
            <v>Eperisone Tablet 50 mg (6)</v>
          </cell>
          <cell r="D134">
            <v>50</v>
          </cell>
          <cell r="E134" t="str">
            <v>tablet</v>
          </cell>
          <cell r="F134">
            <v>0</v>
          </cell>
          <cell r="G134">
            <v>0</v>
          </cell>
          <cell r="H134">
            <v>0</v>
          </cell>
          <cell r="I134">
            <v>1400</v>
          </cell>
          <cell r="J134">
            <v>1540.0000000000002</v>
          </cell>
          <cell r="K134">
            <v>1848.0000000000002</v>
          </cell>
          <cell r="L134">
            <v>1600</v>
          </cell>
          <cell r="M134">
            <v>1900</v>
          </cell>
          <cell r="N134">
            <v>105</v>
          </cell>
          <cell r="O134">
            <v>0</v>
          </cell>
          <cell r="P134">
            <v>105</v>
          </cell>
          <cell r="Q134" t="str">
            <v>2112049</v>
          </cell>
          <cell r="R134">
            <v>45261</v>
          </cell>
          <cell r="S134" t="str">
            <v>KP04/5</v>
          </cell>
          <cell r="T134" t="str">
            <v>PT PENTA VALENT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10</v>
          </cell>
          <cell r="AD134">
            <v>10</v>
          </cell>
          <cell r="AE134">
            <v>0</v>
          </cell>
          <cell r="AF134">
            <v>10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30</v>
          </cell>
          <cell r="AL134">
            <v>0</v>
          </cell>
          <cell r="AM134">
            <v>20</v>
          </cell>
          <cell r="AN134">
            <v>0</v>
          </cell>
          <cell r="AO134">
            <v>0</v>
          </cell>
          <cell r="AP134">
            <v>0</v>
          </cell>
          <cell r="AQ134">
            <v>25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105</v>
          </cell>
          <cell r="BA134">
            <v>0</v>
          </cell>
          <cell r="BB134">
            <v>0</v>
          </cell>
        </row>
        <row r="135">
          <cell r="B135" t="str">
            <v>EPRSN7</v>
          </cell>
          <cell r="C135" t="str">
            <v>Eperisone Tablet 50 mg (7)</v>
          </cell>
          <cell r="D135">
            <v>50</v>
          </cell>
          <cell r="E135" t="str">
            <v>tablet</v>
          </cell>
          <cell r="F135">
            <v>0</v>
          </cell>
          <cell r="G135">
            <v>0</v>
          </cell>
          <cell r="H135">
            <v>0</v>
          </cell>
          <cell r="I135">
            <v>1400</v>
          </cell>
          <cell r="J135">
            <v>1540.0000000000002</v>
          </cell>
          <cell r="K135">
            <v>1848.0000000000002</v>
          </cell>
          <cell r="L135">
            <v>1600</v>
          </cell>
          <cell r="M135">
            <v>1900</v>
          </cell>
          <cell r="N135">
            <v>0</v>
          </cell>
          <cell r="O135">
            <v>200</v>
          </cell>
          <cell r="P135">
            <v>200</v>
          </cell>
          <cell r="Q135" t="str">
            <v xml:space="preserve"> 2112049</v>
          </cell>
          <cell r="R135">
            <v>45261</v>
          </cell>
          <cell r="S135" t="str">
            <v>KP05/5</v>
          </cell>
          <cell r="T135" t="str">
            <v>PT Penta Valent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5</v>
          </cell>
          <cell r="AR135">
            <v>10</v>
          </cell>
          <cell r="AS135">
            <v>20</v>
          </cell>
          <cell r="AT135">
            <v>0</v>
          </cell>
          <cell r="AU135">
            <v>20</v>
          </cell>
          <cell r="AV135">
            <v>0</v>
          </cell>
          <cell r="AW135">
            <v>0</v>
          </cell>
          <cell r="AX135">
            <v>20</v>
          </cell>
          <cell r="AY135">
            <v>10</v>
          </cell>
          <cell r="AZ135">
            <v>85</v>
          </cell>
          <cell r="BA135">
            <v>0</v>
          </cell>
          <cell r="BB135">
            <v>115</v>
          </cell>
        </row>
        <row r="136">
          <cell r="B136" t="str">
            <v>EPHJ1</v>
          </cell>
          <cell r="C136" t="str">
            <v>Epinephrine 0.1% (1 mL) Injeksi</v>
          </cell>
          <cell r="D136">
            <v>1</v>
          </cell>
          <cell r="E136" t="str">
            <v>ampul</v>
          </cell>
          <cell r="F136">
            <v>0</v>
          </cell>
          <cell r="G136">
            <v>0</v>
          </cell>
          <cell r="H136">
            <v>0</v>
          </cell>
          <cell r="I136">
            <v>9545.4545454545441</v>
          </cell>
          <cell r="J136">
            <v>10500</v>
          </cell>
          <cell r="K136">
            <v>12600</v>
          </cell>
          <cell r="L136">
            <v>10500</v>
          </cell>
          <cell r="M136">
            <v>12600</v>
          </cell>
          <cell r="N136">
            <v>3</v>
          </cell>
          <cell r="O136">
            <v>0</v>
          </cell>
          <cell r="P136">
            <v>3</v>
          </cell>
          <cell r="Q136" t="str">
            <v>9621E0110A</v>
          </cell>
          <cell r="R136">
            <v>45047</v>
          </cell>
          <cell r="S136" t="str">
            <v>KP11/4</v>
          </cell>
          <cell r="T136" t="str">
            <v>PT KUDAMAS JAYA MAKMUR SENTOSA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3</v>
          </cell>
        </row>
        <row r="137">
          <cell r="B137" t="str">
            <v>ERTHO1</v>
          </cell>
          <cell r="C137" t="str">
            <v>Eritromisin tablet 500 mg</v>
          </cell>
          <cell r="D137">
            <v>100</v>
          </cell>
          <cell r="E137" t="str">
            <v>tablet</v>
          </cell>
          <cell r="F137">
            <v>0</v>
          </cell>
          <cell r="G137">
            <v>0</v>
          </cell>
          <cell r="H137">
            <v>0</v>
          </cell>
          <cell r="I137">
            <v>740.90834999999993</v>
          </cell>
          <cell r="J137">
            <v>814.99918500000001</v>
          </cell>
          <cell r="K137">
            <v>977.99902199999997</v>
          </cell>
          <cell r="L137">
            <v>900</v>
          </cell>
          <cell r="M137">
            <v>1000</v>
          </cell>
          <cell r="N137">
            <v>80</v>
          </cell>
          <cell r="O137">
            <v>0</v>
          </cell>
          <cell r="P137">
            <v>80</v>
          </cell>
          <cell r="Q137" t="str">
            <v>T09094BK</v>
          </cell>
          <cell r="R137">
            <v>44805</v>
          </cell>
          <cell r="S137" t="str">
            <v>KP03/04</v>
          </cell>
          <cell r="T137" t="str">
            <v xml:space="preserve">PT PLANET EXCELENCIA PHARMACY 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80</v>
          </cell>
        </row>
        <row r="138">
          <cell r="B138" t="str">
            <v>ERLATT2</v>
          </cell>
          <cell r="C138" t="str">
            <v>Erlamycetin TT (2)</v>
          </cell>
          <cell r="D138">
            <v>1</v>
          </cell>
          <cell r="E138" t="str">
            <v>botol</v>
          </cell>
          <cell r="F138">
            <v>0</v>
          </cell>
          <cell r="G138">
            <v>0</v>
          </cell>
          <cell r="H138">
            <v>0</v>
          </cell>
          <cell r="I138">
            <v>7399.7333333333336</v>
          </cell>
          <cell r="J138">
            <v>8139.7066666666678</v>
          </cell>
          <cell r="K138">
            <v>9767.648000000001</v>
          </cell>
          <cell r="L138">
            <v>8200</v>
          </cell>
          <cell r="M138">
            <v>9800</v>
          </cell>
          <cell r="N138">
            <v>3</v>
          </cell>
          <cell r="O138">
            <v>0</v>
          </cell>
          <cell r="P138">
            <v>3</v>
          </cell>
          <cell r="Q138" t="str">
            <v>D-0654143</v>
          </cell>
          <cell r="R138">
            <v>44805</v>
          </cell>
          <cell r="S138" t="str">
            <v>FJ-1910/3592</v>
          </cell>
          <cell r="T138" t="str">
            <v>PT KUDAMAS JAYA MAKMUR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1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1</v>
          </cell>
          <cell r="BA138">
            <v>0</v>
          </cell>
          <cell r="BB138">
            <v>2</v>
          </cell>
        </row>
        <row r="139">
          <cell r="B139" t="str">
            <v>ERLATT3</v>
          </cell>
          <cell r="C139" t="str">
            <v>Erlamycetin TT (3)</v>
          </cell>
          <cell r="D139">
            <v>1</v>
          </cell>
          <cell r="E139" t="str">
            <v>botol</v>
          </cell>
          <cell r="F139">
            <v>0</v>
          </cell>
          <cell r="G139">
            <v>0</v>
          </cell>
          <cell r="H139">
            <v>0</v>
          </cell>
          <cell r="I139">
            <v>7399.7333333333336</v>
          </cell>
          <cell r="J139">
            <v>8139.7066666666678</v>
          </cell>
          <cell r="K139">
            <v>9767.648000000001</v>
          </cell>
          <cell r="L139">
            <v>8200</v>
          </cell>
          <cell r="M139">
            <v>9800</v>
          </cell>
          <cell r="N139">
            <v>1</v>
          </cell>
          <cell r="O139">
            <v>0</v>
          </cell>
          <cell r="P139">
            <v>1</v>
          </cell>
          <cell r="Q139" t="str">
            <v>D-0655095</v>
          </cell>
          <cell r="R139">
            <v>44986</v>
          </cell>
          <cell r="S139" t="str">
            <v>NA</v>
          </cell>
          <cell r="T139" t="str">
            <v>NA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1</v>
          </cell>
        </row>
        <row r="140">
          <cell r="B140" t="str">
            <v>ERTHL1</v>
          </cell>
          <cell r="C140" t="str">
            <v>Erythromycin sirup kering 200mg/5mL (60mL)</v>
          </cell>
          <cell r="D140">
            <v>1</v>
          </cell>
          <cell r="E140" t="str">
            <v>botol</v>
          </cell>
          <cell r="F140">
            <v>8828</v>
          </cell>
          <cell r="G140">
            <v>9710.8000000000011</v>
          </cell>
          <cell r="H140">
            <v>11652.960000000001</v>
          </cell>
          <cell r="I140">
            <v>12474</v>
          </cell>
          <cell r="J140">
            <v>13721.400000000001</v>
          </cell>
          <cell r="K140">
            <v>16465.68</v>
          </cell>
          <cell r="L140">
            <v>13800</v>
          </cell>
          <cell r="M140">
            <v>16500</v>
          </cell>
          <cell r="N140">
            <v>5</v>
          </cell>
          <cell r="O140">
            <v>0</v>
          </cell>
          <cell r="P140">
            <v>5</v>
          </cell>
          <cell r="Q140" t="str">
            <v>A80140J</v>
          </cell>
          <cell r="R140">
            <v>44955</v>
          </cell>
          <cell r="S140">
            <v>2801959345</v>
          </cell>
          <cell r="T140" t="str">
            <v>PT. KIMIA FARMA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5</v>
          </cell>
        </row>
        <row r="141">
          <cell r="B141" t="str">
            <v>ETHMS2</v>
          </cell>
          <cell r="C141" t="str">
            <v>Ethambutol tablet 500mg</v>
          </cell>
          <cell r="D141">
            <v>100</v>
          </cell>
          <cell r="E141" t="str">
            <v>tablet</v>
          </cell>
          <cell r="F141">
            <v>594.5</v>
          </cell>
          <cell r="G141">
            <v>653.95000000000005</v>
          </cell>
          <cell r="H141">
            <v>784.74</v>
          </cell>
          <cell r="I141">
            <v>800</v>
          </cell>
          <cell r="J141">
            <v>880.00000000000011</v>
          </cell>
          <cell r="K141">
            <v>1056</v>
          </cell>
          <cell r="L141">
            <v>900</v>
          </cell>
          <cell r="M141">
            <v>1100</v>
          </cell>
          <cell r="N141">
            <v>500</v>
          </cell>
          <cell r="O141">
            <v>0</v>
          </cell>
          <cell r="P141">
            <v>500</v>
          </cell>
          <cell r="Q141">
            <v>1802004</v>
          </cell>
          <cell r="R141">
            <v>45270</v>
          </cell>
          <cell r="S141">
            <v>1220018024</v>
          </cell>
          <cell r="T141" t="str">
            <v>PT. INDOFARMA GLOBAL MEDIKA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500</v>
          </cell>
        </row>
        <row r="142">
          <cell r="B142" t="str">
            <v>FAVI1</v>
          </cell>
          <cell r="C142" t="str">
            <v xml:space="preserve">Favikal Tablet </v>
          </cell>
          <cell r="D142">
            <v>100</v>
          </cell>
          <cell r="E142" t="str">
            <v>tablet</v>
          </cell>
          <cell r="F142">
            <v>0</v>
          </cell>
          <cell r="G142">
            <v>0</v>
          </cell>
          <cell r="H142">
            <v>0</v>
          </cell>
          <cell r="I142">
            <v>15454.545454545454</v>
          </cell>
          <cell r="J142">
            <v>17000</v>
          </cell>
          <cell r="K142">
            <v>20400</v>
          </cell>
          <cell r="L142">
            <v>17000</v>
          </cell>
          <cell r="M142">
            <v>20400</v>
          </cell>
          <cell r="N142">
            <v>120</v>
          </cell>
          <cell r="O142">
            <v>0</v>
          </cell>
          <cell r="P142">
            <v>120</v>
          </cell>
          <cell r="Q142" t="str">
            <v>KTFAKA14014</v>
          </cell>
          <cell r="R142">
            <v>44743</v>
          </cell>
          <cell r="S142" t="str">
            <v>KP02/08</v>
          </cell>
          <cell r="T142" t="str">
            <v>PT PLANET EXCELENCIA PHARMACY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120</v>
          </cell>
        </row>
        <row r="143">
          <cell r="B143" t="str">
            <v>FRMEO2</v>
          </cell>
          <cell r="C143" t="str">
            <v>Forumen Tetes Telinga (2)</v>
          </cell>
          <cell r="D143">
            <v>1</v>
          </cell>
          <cell r="E143" t="str">
            <v>botol</v>
          </cell>
          <cell r="F143">
            <v>0</v>
          </cell>
          <cell r="G143">
            <v>0</v>
          </cell>
          <cell r="H143">
            <v>0</v>
          </cell>
          <cell r="I143">
            <v>27545.454545454544</v>
          </cell>
          <cell r="J143">
            <v>30300</v>
          </cell>
          <cell r="K143">
            <v>36360</v>
          </cell>
          <cell r="L143">
            <v>30300</v>
          </cell>
          <cell r="M143">
            <v>36400</v>
          </cell>
          <cell r="N143">
            <v>2</v>
          </cell>
          <cell r="O143">
            <v>0</v>
          </cell>
          <cell r="P143">
            <v>2</v>
          </cell>
          <cell r="Q143" t="str">
            <v>BK1786</v>
          </cell>
          <cell r="R143">
            <v>45383</v>
          </cell>
          <cell r="S143" t="str">
            <v>KP01/03</v>
          </cell>
          <cell r="T143" t="str">
            <v>PT KUDAMAS JAYA MAKMUR SENTOSA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</v>
          </cell>
          <cell r="AE143">
            <v>1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2</v>
          </cell>
          <cell r="BA143">
            <v>0</v>
          </cell>
          <cell r="BB143">
            <v>0</v>
          </cell>
        </row>
        <row r="144">
          <cell r="B144" t="str">
            <v>FRMEO3</v>
          </cell>
          <cell r="C144" t="str">
            <v>Forumen Tetes Telinga (3)</v>
          </cell>
          <cell r="D144">
            <v>1</v>
          </cell>
          <cell r="E144" t="str">
            <v>botol</v>
          </cell>
          <cell r="F144">
            <v>0</v>
          </cell>
          <cell r="G144">
            <v>0</v>
          </cell>
          <cell r="H144">
            <v>0</v>
          </cell>
          <cell r="I144">
            <v>27795.454545454544</v>
          </cell>
          <cell r="J144">
            <v>30575</v>
          </cell>
          <cell r="K144">
            <v>36690</v>
          </cell>
          <cell r="L144">
            <v>30600</v>
          </cell>
          <cell r="M144">
            <v>36700</v>
          </cell>
          <cell r="N144">
            <v>2</v>
          </cell>
          <cell r="O144">
            <v>0</v>
          </cell>
          <cell r="P144">
            <v>2</v>
          </cell>
          <cell r="Q144" t="str">
            <v>CA1998</v>
          </cell>
          <cell r="R144">
            <v>45474</v>
          </cell>
          <cell r="S144" t="str">
            <v>KP04/4</v>
          </cell>
          <cell r="T144" t="str">
            <v>PT KUDAMAS JAYA MAKMUR SENTOSA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1</v>
          </cell>
          <cell r="AL144">
            <v>1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2</v>
          </cell>
          <cell r="BA144">
            <v>0</v>
          </cell>
          <cell r="BB144">
            <v>0</v>
          </cell>
        </row>
        <row r="145">
          <cell r="B145" t="str">
            <v>GENOSM1</v>
          </cell>
          <cell r="C145" t="str">
            <v>Genoint Salep Mata (2)</v>
          </cell>
          <cell r="D145">
            <v>1</v>
          </cell>
          <cell r="E145" t="str">
            <v>botol</v>
          </cell>
          <cell r="F145">
            <v>0</v>
          </cell>
          <cell r="G145">
            <v>0</v>
          </cell>
          <cell r="H145">
            <v>0</v>
          </cell>
          <cell r="I145">
            <v>6227.272727272727</v>
          </cell>
          <cell r="J145">
            <v>6850</v>
          </cell>
          <cell r="K145">
            <v>8220</v>
          </cell>
          <cell r="L145">
            <v>6900</v>
          </cell>
          <cell r="M145">
            <v>8300</v>
          </cell>
          <cell r="N145">
            <v>0</v>
          </cell>
          <cell r="O145">
            <v>0</v>
          </cell>
          <cell r="P145">
            <v>0</v>
          </cell>
          <cell r="Q145" t="str">
            <v>O1656021</v>
          </cell>
          <cell r="R145">
            <v>45078</v>
          </cell>
          <cell r="S145" t="str">
            <v>KP10/10</v>
          </cell>
          <cell r="T145" t="str">
            <v>PT KUDAMAS JAYA MAKMUR SENTOSA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</row>
        <row r="146">
          <cell r="B146" t="str">
            <v>GENOIN1</v>
          </cell>
          <cell r="C146" t="str">
            <v>Genoint Tetes Mata (1)</v>
          </cell>
          <cell r="D146">
            <v>1</v>
          </cell>
          <cell r="E146" t="str">
            <v>botol</v>
          </cell>
          <cell r="F146">
            <v>0</v>
          </cell>
          <cell r="G146">
            <v>0</v>
          </cell>
          <cell r="H146">
            <v>0</v>
          </cell>
          <cell r="I146">
            <v>8181.8181818181811</v>
          </cell>
          <cell r="J146">
            <v>9000</v>
          </cell>
          <cell r="K146">
            <v>10800</v>
          </cell>
          <cell r="L146">
            <v>9000</v>
          </cell>
          <cell r="M146">
            <v>10800</v>
          </cell>
          <cell r="N146">
            <v>4</v>
          </cell>
          <cell r="O146">
            <v>0</v>
          </cell>
          <cell r="P146">
            <v>4</v>
          </cell>
          <cell r="Q146" t="str">
            <v>D0856007</v>
          </cell>
          <cell r="R146">
            <v>45017</v>
          </cell>
          <cell r="S146" t="str">
            <v>KP09/10</v>
          </cell>
          <cell r="T146" t="str">
            <v>PT. KUDAMAS JAYA MAKMUR SENTOSA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1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1</v>
          </cell>
          <cell r="BA146">
            <v>0</v>
          </cell>
          <cell r="BB146">
            <v>3</v>
          </cell>
        </row>
        <row r="147">
          <cell r="B147" t="str">
            <v>GNTJ1</v>
          </cell>
          <cell r="C147" t="str">
            <v>Gentamicin 40 mg/mL (2mL) Injeksi</v>
          </cell>
          <cell r="D147">
            <v>5</v>
          </cell>
          <cell r="E147" t="str">
            <v>ampul</v>
          </cell>
          <cell r="F147">
            <v>0</v>
          </cell>
          <cell r="G147">
            <v>0</v>
          </cell>
          <cell r="H147">
            <v>0</v>
          </cell>
          <cell r="I147">
            <v>4600</v>
          </cell>
          <cell r="J147">
            <v>5060</v>
          </cell>
          <cell r="K147">
            <v>6072</v>
          </cell>
          <cell r="L147">
            <v>5100</v>
          </cell>
          <cell r="M147">
            <v>6100</v>
          </cell>
          <cell r="N147">
            <v>15</v>
          </cell>
          <cell r="O147">
            <v>0</v>
          </cell>
          <cell r="P147">
            <v>15</v>
          </cell>
          <cell r="Q147" t="str">
            <v>21GT3021</v>
          </cell>
          <cell r="R147">
            <v>45139</v>
          </cell>
          <cell r="S147" t="str">
            <v>KP11/4</v>
          </cell>
          <cell r="T147" t="str">
            <v>PT KUDAMAS JAYA MAKMUR SENTOSA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15</v>
          </cell>
        </row>
        <row r="148">
          <cell r="B148" t="str">
            <v>GNTM15</v>
          </cell>
          <cell r="C148" t="str">
            <v>Gentamicin Salep Kulit 0,1%  (5 g) (5)</v>
          </cell>
          <cell r="D148">
            <v>10</v>
          </cell>
          <cell r="E148" t="str">
            <v>tube</v>
          </cell>
          <cell r="F148">
            <v>0</v>
          </cell>
          <cell r="G148">
            <v>0</v>
          </cell>
          <cell r="H148">
            <v>0</v>
          </cell>
          <cell r="I148">
            <v>2363.6363636363635</v>
          </cell>
          <cell r="J148">
            <v>2600</v>
          </cell>
          <cell r="K148">
            <v>3120</v>
          </cell>
          <cell r="L148">
            <v>2600</v>
          </cell>
          <cell r="M148">
            <v>3200</v>
          </cell>
          <cell r="N148">
            <v>1</v>
          </cell>
          <cell r="O148">
            <v>0</v>
          </cell>
          <cell r="P148">
            <v>1</v>
          </cell>
          <cell r="Q148" t="str">
            <v>3318</v>
          </cell>
          <cell r="R148">
            <v>45870</v>
          </cell>
          <cell r="S148" t="str">
            <v>KP10/20</v>
          </cell>
          <cell r="T148" t="str">
            <v>PT KUDAMAS JAYA MAKMUR SENTOSA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1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1</v>
          </cell>
          <cell r="BA148">
            <v>0</v>
          </cell>
          <cell r="BB148">
            <v>0</v>
          </cell>
        </row>
        <row r="149">
          <cell r="B149" t="str">
            <v>GNTM16</v>
          </cell>
          <cell r="C149" t="str">
            <v>Gentamicin Salep Kulit 0,1%  (5 g) (6)</v>
          </cell>
          <cell r="D149">
            <v>1</v>
          </cell>
          <cell r="E149" t="str">
            <v>tube</v>
          </cell>
          <cell r="F149">
            <v>0</v>
          </cell>
          <cell r="G149">
            <v>0</v>
          </cell>
          <cell r="H149">
            <v>0</v>
          </cell>
          <cell r="I149">
            <v>5454.6</v>
          </cell>
          <cell r="J149">
            <v>6000.0600000000013</v>
          </cell>
          <cell r="K149">
            <v>7200.072000000001</v>
          </cell>
          <cell r="L149">
            <v>6100</v>
          </cell>
          <cell r="M149">
            <v>7300</v>
          </cell>
          <cell r="N149">
            <v>0</v>
          </cell>
          <cell r="O149">
            <v>10</v>
          </cell>
          <cell r="P149">
            <v>10</v>
          </cell>
          <cell r="Q149" t="str">
            <v>1919</v>
          </cell>
          <cell r="R149">
            <v>45992</v>
          </cell>
          <cell r="S149" t="str">
            <v>KP05/6</v>
          </cell>
          <cell r="T149" t="str">
            <v>PT Singgasana Witra Suryamas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10</v>
          </cell>
        </row>
        <row r="150">
          <cell r="B150" t="str">
            <v>GLBNS1</v>
          </cell>
          <cell r="C150" t="str">
            <v>Glibenclamide  tablet 5 mg (1)</v>
          </cell>
          <cell r="D150">
            <v>100</v>
          </cell>
          <cell r="E150" t="str">
            <v>tablet</v>
          </cell>
          <cell r="F150">
            <v>0</v>
          </cell>
          <cell r="G150">
            <v>0</v>
          </cell>
          <cell r="H150">
            <v>0</v>
          </cell>
          <cell r="I150">
            <v>150</v>
          </cell>
          <cell r="J150">
            <v>165</v>
          </cell>
          <cell r="K150">
            <v>198</v>
          </cell>
          <cell r="L150">
            <v>200</v>
          </cell>
          <cell r="M150">
            <v>200</v>
          </cell>
          <cell r="N150">
            <v>90</v>
          </cell>
          <cell r="O150">
            <v>0</v>
          </cell>
          <cell r="P150">
            <v>90</v>
          </cell>
          <cell r="Q150" t="str">
            <v>015414</v>
          </cell>
          <cell r="R150">
            <v>46054</v>
          </cell>
          <cell r="S150" t="str">
            <v>KP08/01</v>
          </cell>
          <cell r="T150" t="str">
            <v>APOTEK BUMI MEDIKA GANESA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20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20</v>
          </cell>
          <cell r="BA150">
            <v>0</v>
          </cell>
          <cell r="BB150">
            <v>70</v>
          </cell>
        </row>
        <row r="151">
          <cell r="B151" t="str">
            <v>GLBNS2</v>
          </cell>
          <cell r="C151" t="str">
            <v>Glibenclamide  tablet 5 mg (2)</v>
          </cell>
          <cell r="D151">
            <v>100</v>
          </cell>
          <cell r="E151" t="str">
            <v>tablet</v>
          </cell>
          <cell r="F151">
            <v>0</v>
          </cell>
          <cell r="G151">
            <v>0</v>
          </cell>
          <cell r="H151">
            <v>0</v>
          </cell>
          <cell r="I151">
            <v>145.45454545454544</v>
          </cell>
          <cell r="J151">
            <v>160</v>
          </cell>
          <cell r="K151">
            <v>192</v>
          </cell>
          <cell r="L151">
            <v>200</v>
          </cell>
          <cell r="M151">
            <v>200</v>
          </cell>
          <cell r="N151">
            <v>100</v>
          </cell>
          <cell r="O151">
            <v>0</v>
          </cell>
          <cell r="P151">
            <v>100</v>
          </cell>
          <cell r="Q151" t="str">
            <v>048114</v>
          </cell>
          <cell r="R151">
            <v>46143</v>
          </cell>
          <cell r="S151" t="str">
            <v>KP10/1</v>
          </cell>
          <cell r="T151" t="str">
            <v>APOTEK BUMI MEDIKA GANESA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100</v>
          </cell>
        </row>
        <row r="152">
          <cell r="B152" t="str">
            <v>GLMPS12</v>
          </cell>
          <cell r="C152" t="str">
            <v>Glimepiride tablet 1 mg (2)</v>
          </cell>
          <cell r="D152">
            <v>100</v>
          </cell>
          <cell r="E152" t="str">
            <v>tablet</v>
          </cell>
          <cell r="F152">
            <v>0</v>
          </cell>
          <cell r="G152">
            <v>0</v>
          </cell>
          <cell r="H152">
            <v>0</v>
          </cell>
          <cell r="I152">
            <v>264</v>
          </cell>
          <cell r="J152">
            <v>290.40000000000003</v>
          </cell>
          <cell r="K152">
            <v>348.48</v>
          </cell>
          <cell r="L152">
            <v>300</v>
          </cell>
          <cell r="M152">
            <v>400</v>
          </cell>
          <cell r="N152">
            <v>23</v>
          </cell>
          <cell r="O152">
            <v>0</v>
          </cell>
          <cell r="P152">
            <v>23</v>
          </cell>
          <cell r="Q152" t="str">
            <v>HTGMPJ14025</v>
          </cell>
          <cell r="R152">
            <v>45474</v>
          </cell>
          <cell r="S152" t="str">
            <v>KP09/04</v>
          </cell>
          <cell r="T152" t="str">
            <v>PT.ENSEVAL PUTERA MEGATRADING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23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23</v>
          </cell>
          <cell r="BA152">
            <v>0</v>
          </cell>
          <cell r="BB152">
            <v>0</v>
          </cell>
        </row>
        <row r="153">
          <cell r="B153" t="str">
            <v>GLMPS13</v>
          </cell>
          <cell r="C153" t="str">
            <v>Glimepiride tablet 1 mg (3)</v>
          </cell>
          <cell r="D153">
            <v>100</v>
          </cell>
          <cell r="E153" t="str">
            <v>tablet</v>
          </cell>
          <cell r="F153">
            <v>0</v>
          </cell>
          <cell r="G153">
            <v>0</v>
          </cell>
          <cell r="H153">
            <v>0</v>
          </cell>
          <cell r="I153">
            <v>206.81818181818181</v>
          </cell>
          <cell r="J153">
            <v>227.5</v>
          </cell>
          <cell r="K153">
            <v>273</v>
          </cell>
          <cell r="L153">
            <v>300</v>
          </cell>
          <cell r="M153">
            <v>300</v>
          </cell>
          <cell r="N153">
            <v>0</v>
          </cell>
          <cell r="O153">
            <v>200</v>
          </cell>
          <cell r="P153">
            <v>200</v>
          </cell>
          <cell r="Q153" t="str">
            <v>HTGMPJ21033</v>
          </cell>
          <cell r="R153">
            <v>45658</v>
          </cell>
          <cell r="S153" t="str">
            <v>KP05/2</v>
          </cell>
          <cell r="T153" t="str">
            <v>PT KUDAMAS JAYA MAKMUR SENTOSA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37</v>
          </cell>
          <cell r="AH153">
            <v>0</v>
          </cell>
          <cell r="AI153">
            <v>0</v>
          </cell>
          <cell r="AJ153">
            <v>0</v>
          </cell>
          <cell r="AK153">
            <v>10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77</v>
          </cell>
          <cell r="BA153">
            <v>0</v>
          </cell>
          <cell r="BB153">
            <v>123</v>
          </cell>
        </row>
        <row r="154">
          <cell r="B154" t="str">
            <v>GLMPS24</v>
          </cell>
          <cell r="C154" t="str">
            <v>Glimepiride tablet 2 mg (4)</v>
          </cell>
          <cell r="D154">
            <v>100</v>
          </cell>
          <cell r="E154" t="str">
            <v>tablet</v>
          </cell>
          <cell r="F154">
            <v>0</v>
          </cell>
          <cell r="G154">
            <v>0</v>
          </cell>
          <cell r="H154">
            <v>0</v>
          </cell>
          <cell r="I154">
            <v>236.4</v>
          </cell>
          <cell r="J154">
            <v>260.04000000000002</v>
          </cell>
          <cell r="K154">
            <v>312.048</v>
          </cell>
          <cell r="L154">
            <v>300</v>
          </cell>
          <cell r="M154">
            <v>400</v>
          </cell>
          <cell r="N154">
            <v>196</v>
          </cell>
          <cell r="O154">
            <v>0</v>
          </cell>
          <cell r="P154">
            <v>196</v>
          </cell>
          <cell r="Q154" t="str">
            <v>HTGMPK15106</v>
          </cell>
          <cell r="R154">
            <v>45901</v>
          </cell>
          <cell r="S154" t="str">
            <v>KP10/2</v>
          </cell>
          <cell r="T154" t="str">
            <v>PT.ENSEVAL PUTERA MEGATRADING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60</v>
          </cell>
          <cell r="AG154">
            <v>30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90</v>
          </cell>
          <cell r="BA154">
            <v>0</v>
          </cell>
          <cell r="BB154">
            <v>106</v>
          </cell>
        </row>
        <row r="155">
          <cell r="B155" t="str">
            <v>GLMPS25</v>
          </cell>
          <cell r="C155" t="str">
            <v>Glimepiride tablet 2 mg (5)</v>
          </cell>
          <cell r="D155">
            <v>100</v>
          </cell>
          <cell r="E155" t="str">
            <v>tablet</v>
          </cell>
          <cell r="F155">
            <v>0</v>
          </cell>
          <cell r="G155">
            <v>0</v>
          </cell>
          <cell r="H155">
            <v>0</v>
          </cell>
          <cell r="I155">
            <v>236.4</v>
          </cell>
          <cell r="J155">
            <v>260.04000000000002</v>
          </cell>
          <cell r="K155">
            <v>312.048</v>
          </cell>
          <cell r="L155">
            <v>300</v>
          </cell>
          <cell r="M155">
            <v>400</v>
          </cell>
          <cell r="N155">
            <v>200</v>
          </cell>
          <cell r="O155">
            <v>0</v>
          </cell>
          <cell r="P155">
            <v>200</v>
          </cell>
          <cell r="Q155" t="str">
            <v>HTGMPK16140</v>
          </cell>
          <cell r="R155">
            <v>45992</v>
          </cell>
          <cell r="S155" t="str">
            <v>KP10/2</v>
          </cell>
          <cell r="T155" t="str">
            <v>PT.ENSEVAL PUTERA MEGATRADING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200</v>
          </cell>
        </row>
        <row r="156">
          <cell r="B156" t="str">
            <v>GLGAK1</v>
          </cell>
          <cell r="C156" t="str">
            <v>Gliseril guaikolat tab 30 mg (1)</v>
          </cell>
          <cell r="D156">
            <v>100</v>
          </cell>
          <cell r="E156" t="str">
            <v>tablet</v>
          </cell>
          <cell r="F156">
            <v>0</v>
          </cell>
          <cell r="G156">
            <v>0</v>
          </cell>
          <cell r="H156">
            <v>0</v>
          </cell>
          <cell r="I156">
            <v>79.545605999999992</v>
          </cell>
          <cell r="J156">
            <v>87.5001666</v>
          </cell>
          <cell r="K156">
            <v>105.00019992</v>
          </cell>
          <cell r="L156">
            <v>100</v>
          </cell>
          <cell r="M156">
            <v>200</v>
          </cell>
          <cell r="N156">
            <v>55</v>
          </cell>
          <cell r="O156">
            <v>0</v>
          </cell>
          <cell r="P156">
            <v>55</v>
          </cell>
          <cell r="Q156" t="str">
            <v>N20046</v>
          </cell>
          <cell r="R156">
            <v>45231</v>
          </cell>
          <cell r="S156" t="str">
            <v>KP06/01</v>
          </cell>
          <cell r="T156" t="str">
            <v>PT PLANET EXCELENSIA PHARMACY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55</v>
          </cell>
        </row>
        <row r="157">
          <cell r="B157" t="str">
            <v>GLUCJ1</v>
          </cell>
          <cell r="C157" t="str">
            <v xml:space="preserve">Glukosa Inj 5% 500 mL </v>
          </cell>
          <cell r="D157">
            <v>1</v>
          </cell>
          <cell r="E157" t="str">
            <v>labu</v>
          </cell>
          <cell r="F157">
            <v>0</v>
          </cell>
          <cell r="G157">
            <v>0</v>
          </cell>
          <cell r="H157">
            <v>0</v>
          </cell>
          <cell r="I157">
            <v>7273.0909090909081</v>
          </cell>
          <cell r="J157">
            <v>8000.4</v>
          </cell>
          <cell r="K157">
            <v>9600.48</v>
          </cell>
          <cell r="L157">
            <v>8100</v>
          </cell>
          <cell r="M157">
            <v>9700</v>
          </cell>
          <cell r="N157">
            <v>5</v>
          </cell>
          <cell r="O157">
            <v>0</v>
          </cell>
          <cell r="P157">
            <v>5</v>
          </cell>
          <cell r="Q157" t="str">
            <v>210803</v>
          </cell>
          <cell r="R157">
            <v>45108</v>
          </cell>
          <cell r="S157" t="str">
            <v>KP11/4</v>
          </cell>
          <cell r="T157" t="str">
            <v>PT KUDAMAS JAYA MAKMUR SENTOSA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5</v>
          </cell>
        </row>
        <row r="158">
          <cell r="B158" t="str">
            <v>GOMS1</v>
          </cell>
          <cell r="C158" t="str">
            <v>Gom (Borax Gliserin) (1)</v>
          </cell>
          <cell r="D158">
            <v>1</v>
          </cell>
          <cell r="E158" t="str">
            <v>botol</v>
          </cell>
          <cell r="F158">
            <v>3080</v>
          </cell>
          <cell r="G158">
            <v>3388.0000000000005</v>
          </cell>
          <cell r="H158">
            <v>4065.6000000000004</v>
          </cell>
          <cell r="I158">
            <v>3080</v>
          </cell>
          <cell r="J158">
            <v>3388.0000000000005</v>
          </cell>
          <cell r="K158">
            <v>4065.6000000000004</v>
          </cell>
          <cell r="L158">
            <v>3400</v>
          </cell>
          <cell r="M158">
            <v>4100</v>
          </cell>
          <cell r="N158">
            <v>1</v>
          </cell>
          <cell r="O158">
            <v>0</v>
          </cell>
          <cell r="P158">
            <v>1</v>
          </cell>
          <cell r="Q158" t="str">
            <v>T09072</v>
          </cell>
          <cell r="R158">
            <v>45108</v>
          </cell>
          <cell r="S158" t="str">
            <v>H100002</v>
          </cell>
          <cell r="T158" t="str">
            <v>MEDICA STORE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1</v>
          </cell>
        </row>
        <row r="159">
          <cell r="B159" t="str">
            <v>GOMS2</v>
          </cell>
          <cell r="C159" t="str">
            <v>Gom (Borax Gliserin) (1a)</v>
          </cell>
          <cell r="D159">
            <v>1</v>
          </cell>
          <cell r="E159" t="str">
            <v>botol</v>
          </cell>
          <cell r="F159">
            <v>3080</v>
          </cell>
          <cell r="G159">
            <v>3388.0000000000005</v>
          </cell>
          <cell r="H159">
            <v>4065.6000000000004</v>
          </cell>
          <cell r="I159">
            <v>3080</v>
          </cell>
          <cell r="J159">
            <v>3388.0000000000005</v>
          </cell>
          <cell r="K159">
            <v>4065.6000000000004</v>
          </cell>
          <cell r="L159">
            <v>3400</v>
          </cell>
          <cell r="M159">
            <v>4100</v>
          </cell>
          <cell r="N159">
            <v>1</v>
          </cell>
          <cell r="O159">
            <v>0</v>
          </cell>
          <cell r="P159">
            <v>1</v>
          </cell>
          <cell r="Q159" t="str">
            <v>T06092</v>
          </cell>
          <cell r="R159">
            <v>45170</v>
          </cell>
          <cell r="S159" t="str">
            <v>NA</v>
          </cell>
          <cell r="T159" t="str">
            <v>NA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1</v>
          </cell>
        </row>
        <row r="160">
          <cell r="B160" t="str">
            <v>HNSPM2</v>
          </cell>
          <cell r="C160" t="str">
            <v>Hansaplast Rol 1 m (2)</v>
          </cell>
          <cell r="D160">
            <v>1</v>
          </cell>
          <cell r="E160" t="str">
            <v>roll</v>
          </cell>
          <cell r="F160">
            <v>0</v>
          </cell>
          <cell r="G160">
            <v>0</v>
          </cell>
          <cell r="H160">
            <v>0</v>
          </cell>
          <cell r="I160">
            <v>2410</v>
          </cell>
          <cell r="J160">
            <v>2651</v>
          </cell>
          <cell r="K160">
            <v>3181.2</v>
          </cell>
          <cell r="L160">
            <v>2700</v>
          </cell>
          <cell r="M160">
            <v>3200</v>
          </cell>
          <cell r="N160">
            <v>3</v>
          </cell>
          <cell r="O160">
            <v>0</v>
          </cell>
          <cell r="P160">
            <v>3</v>
          </cell>
          <cell r="Q160">
            <v>92520480</v>
          </cell>
          <cell r="R160">
            <v>44682</v>
          </cell>
          <cell r="S160" t="str">
            <v>19CL768</v>
          </cell>
          <cell r="T160" t="str">
            <v>PT COMBI PUTERA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3</v>
          </cell>
        </row>
        <row r="161">
          <cell r="B161" t="str">
            <v>HNSPM3</v>
          </cell>
          <cell r="C161" t="str">
            <v>Hansaplast Rol 1 m (3)</v>
          </cell>
          <cell r="D161">
            <v>1</v>
          </cell>
          <cell r="E161" t="str">
            <v>roll</v>
          </cell>
          <cell r="F161">
            <v>0</v>
          </cell>
          <cell r="G161">
            <v>0</v>
          </cell>
          <cell r="H161">
            <v>0</v>
          </cell>
          <cell r="I161">
            <v>2531</v>
          </cell>
          <cell r="J161">
            <v>2784.1000000000004</v>
          </cell>
          <cell r="K161">
            <v>3340.9200000000005</v>
          </cell>
          <cell r="L161">
            <v>2800</v>
          </cell>
          <cell r="M161">
            <v>3400</v>
          </cell>
          <cell r="N161">
            <v>28</v>
          </cell>
          <cell r="O161">
            <v>0</v>
          </cell>
          <cell r="P161">
            <v>28</v>
          </cell>
          <cell r="Q161" t="str">
            <v>92510450</v>
          </cell>
          <cell r="R161">
            <v>44682</v>
          </cell>
          <cell r="S161" t="str">
            <v>KP01/004</v>
          </cell>
          <cell r="T161" t="str">
            <v xml:space="preserve">PT COMBI PUTRA 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28</v>
          </cell>
        </row>
        <row r="162">
          <cell r="B162" t="str">
            <v>HNSPM4</v>
          </cell>
          <cell r="C162" t="str">
            <v>Hansaplast Rol 1 m (4)</v>
          </cell>
          <cell r="D162">
            <v>20</v>
          </cell>
          <cell r="E162" t="str">
            <v>roll</v>
          </cell>
          <cell r="F162">
            <v>0</v>
          </cell>
          <cell r="G162">
            <v>0</v>
          </cell>
          <cell r="H162">
            <v>0</v>
          </cell>
          <cell r="I162">
            <v>2637.409090909091</v>
          </cell>
          <cell r="J162">
            <v>2901.15</v>
          </cell>
          <cell r="K162">
            <v>3481.38</v>
          </cell>
          <cell r="L162">
            <v>3000</v>
          </cell>
          <cell r="M162">
            <v>3500</v>
          </cell>
          <cell r="N162">
            <v>0</v>
          </cell>
          <cell r="O162">
            <v>20</v>
          </cell>
          <cell r="P162">
            <v>20</v>
          </cell>
          <cell r="Q162" t="str">
            <v>20124966</v>
          </cell>
          <cell r="R162">
            <v>45597</v>
          </cell>
          <cell r="S162" t="str">
            <v>KP05/11</v>
          </cell>
          <cell r="T162" t="str">
            <v>PT KUDAMAS JAYA MAKMUR SENTOSA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1</v>
          </cell>
          <cell r="AZ162">
            <v>1</v>
          </cell>
          <cell r="BA162">
            <v>0</v>
          </cell>
          <cell r="BB162">
            <v>19</v>
          </cell>
        </row>
        <row r="163">
          <cell r="B163" t="str">
            <v>HTDC5</v>
          </cell>
          <cell r="C163" t="str">
            <v>Hotin DCL 30 gram (5)</v>
          </cell>
          <cell r="D163">
            <v>1</v>
          </cell>
          <cell r="E163" t="str">
            <v>Tube</v>
          </cell>
          <cell r="F163">
            <v>0</v>
          </cell>
          <cell r="G163">
            <v>0</v>
          </cell>
          <cell r="H163">
            <v>0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>
            <v>16</v>
          </cell>
          <cell r="O163">
            <v>0</v>
          </cell>
          <cell r="P163">
            <v>16</v>
          </cell>
          <cell r="Q163" t="str">
            <v xml:space="preserve"> 1K09921</v>
          </cell>
          <cell r="R163">
            <v>0</v>
          </cell>
          <cell r="S163" t="e">
            <v>#N/A</v>
          </cell>
          <cell r="T163" t="e">
            <v>#N/A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2</v>
          </cell>
          <cell r="AL163">
            <v>0</v>
          </cell>
          <cell r="AM163">
            <v>3</v>
          </cell>
          <cell r="AN163">
            <v>0</v>
          </cell>
          <cell r="AO163">
            <v>0</v>
          </cell>
          <cell r="AP163">
            <v>0</v>
          </cell>
          <cell r="AQ163">
            <v>1</v>
          </cell>
          <cell r="AR163">
            <v>1</v>
          </cell>
          <cell r="AS163">
            <v>2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1</v>
          </cell>
          <cell r="AY163">
            <v>0</v>
          </cell>
          <cell r="AZ163">
            <v>10</v>
          </cell>
          <cell r="BA163">
            <v>0</v>
          </cell>
          <cell r="BB163">
            <v>6</v>
          </cell>
        </row>
        <row r="164">
          <cell r="B164" t="str">
            <v>HTDC6</v>
          </cell>
          <cell r="C164" t="str">
            <v>Hotin DCL 30 gram (6)</v>
          </cell>
          <cell r="D164">
            <v>1</v>
          </cell>
          <cell r="E164" t="str">
            <v>tube</v>
          </cell>
          <cell r="F164">
            <v>0</v>
          </cell>
          <cell r="G164">
            <v>0</v>
          </cell>
          <cell r="H164">
            <v>0</v>
          </cell>
          <cell r="I164">
            <v>8636.363636363636</v>
          </cell>
          <cell r="J164">
            <v>9500</v>
          </cell>
          <cell r="K164">
            <v>11400</v>
          </cell>
          <cell r="L164">
            <v>9500</v>
          </cell>
          <cell r="M164">
            <v>11400</v>
          </cell>
          <cell r="N164">
            <v>3</v>
          </cell>
          <cell r="O164">
            <v>0</v>
          </cell>
          <cell r="P164">
            <v>3</v>
          </cell>
          <cell r="Q164" t="str">
            <v>1H08891</v>
          </cell>
          <cell r="R164">
            <v>45139</v>
          </cell>
          <cell r="S164" t="str">
            <v>KP03/13</v>
          </cell>
          <cell r="T164" t="str">
            <v>PT KUDAMAS JAYA MAKMUR SENTOSA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</v>
          </cell>
          <cell r="AE164">
            <v>0</v>
          </cell>
          <cell r="AF164">
            <v>0</v>
          </cell>
          <cell r="AG164">
            <v>2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3</v>
          </cell>
          <cell r="BA164">
            <v>0</v>
          </cell>
          <cell r="BB164">
            <v>0</v>
          </cell>
        </row>
        <row r="165">
          <cell r="B165" t="str">
            <v>HFBPL2</v>
          </cell>
          <cell r="C165" t="str">
            <v>Hufagrip BP 60 mL (2) (hijau)</v>
          </cell>
          <cell r="D165">
            <v>1</v>
          </cell>
          <cell r="E165" t="str">
            <v>botol</v>
          </cell>
          <cell r="F165">
            <v>0</v>
          </cell>
          <cell r="G165">
            <v>0</v>
          </cell>
          <cell r="H165">
            <v>0</v>
          </cell>
          <cell r="I165">
            <v>15265</v>
          </cell>
          <cell r="J165">
            <v>16791.5</v>
          </cell>
          <cell r="K165">
            <v>20149.8</v>
          </cell>
          <cell r="L165">
            <v>16800</v>
          </cell>
          <cell r="M165">
            <v>20200</v>
          </cell>
          <cell r="N165">
            <v>0</v>
          </cell>
          <cell r="O165">
            <v>0</v>
          </cell>
          <cell r="P165">
            <v>0</v>
          </cell>
          <cell r="Q165" t="str">
            <v>A801301</v>
          </cell>
          <cell r="R165">
            <v>45870</v>
          </cell>
          <cell r="S165" t="str">
            <v>KP10/5</v>
          </cell>
          <cell r="T165" t="str">
            <v>PT.ENSEVAL PUTERA MEGATRADING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</row>
        <row r="166">
          <cell r="B166" t="str">
            <v>HFBPL3</v>
          </cell>
          <cell r="C166" t="str">
            <v>Hufagrip BP 60 mL (3) (hijau)</v>
          </cell>
          <cell r="D166">
            <v>1</v>
          </cell>
          <cell r="E166" t="str">
            <v>botol</v>
          </cell>
          <cell r="F166">
            <v>0</v>
          </cell>
          <cell r="G166">
            <v>0</v>
          </cell>
          <cell r="H166">
            <v>0</v>
          </cell>
          <cell r="I166">
            <v>14654.4</v>
          </cell>
          <cell r="J166">
            <v>16119.84</v>
          </cell>
          <cell r="K166">
            <v>19343.808000000001</v>
          </cell>
          <cell r="L166">
            <v>16200</v>
          </cell>
          <cell r="M166">
            <v>19400</v>
          </cell>
          <cell r="N166">
            <v>10</v>
          </cell>
          <cell r="O166">
            <v>0</v>
          </cell>
          <cell r="P166">
            <v>10</v>
          </cell>
          <cell r="Q166" t="str">
            <v>A801301</v>
          </cell>
          <cell r="R166">
            <v>0</v>
          </cell>
          <cell r="S166" t="str">
            <v>KP11/8</v>
          </cell>
          <cell r="T166" t="str">
            <v>PT.ENSEVAL PUTERA MEGATRADING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2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3</v>
          </cell>
          <cell r="BA166">
            <v>0</v>
          </cell>
          <cell r="BB166">
            <v>7</v>
          </cell>
        </row>
        <row r="167">
          <cell r="B167" t="str">
            <v>HFPL2</v>
          </cell>
          <cell r="C167" t="str">
            <v>Hufagrip Pilek 60 mL (2) (biru)</v>
          </cell>
          <cell r="D167">
            <v>1</v>
          </cell>
          <cell r="E167" t="str">
            <v>botol</v>
          </cell>
          <cell r="F167">
            <v>0</v>
          </cell>
          <cell r="G167">
            <v>0</v>
          </cell>
          <cell r="H167">
            <v>0</v>
          </cell>
          <cell r="I167">
            <v>12893</v>
          </cell>
          <cell r="J167">
            <v>14182.300000000001</v>
          </cell>
          <cell r="K167">
            <v>17018.760000000002</v>
          </cell>
          <cell r="L167">
            <v>14200</v>
          </cell>
          <cell r="M167">
            <v>17100</v>
          </cell>
          <cell r="N167">
            <v>13</v>
          </cell>
          <cell r="O167">
            <v>0</v>
          </cell>
          <cell r="P167">
            <v>13</v>
          </cell>
          <cell r="Q167" t="str">
            <v>C600421</v>
          </cell>
          <cell r="R167">
            <v>45474</v>
          </cell>
          <cell r="S167" t="str">
            <v>KP10/5</v>
          </cell>
          <cell r="T167" t="str">
            <v>PT.ENSEVAL PUTERA MEGATRADING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13</v>
          </cell>
        </row>
        <row r="168">
          <cell r="B168" t="str">
            <v>HDRCX7</v>
          </cell>
          <cell r="C168" t="str">
            <v>Hydrocortison cream 2,5 % (7)</v>
          </cell>
          <cell r="D168">
            <v>1</v>
          </cell>
          <cell r="E168" t="str">
            <v>tube</v>
          </cell>
          <cell r="F168">
            <v>0</v>
          </cell>
          <cell r="G168">
            <v>0</v>
          </cell>
          <cell r="H168">
            <v>0</v>
          </cell>
          <cell r="I168">
            <v>5000</v>
          </cell>
          <cell r="J168">
            <v>5500</v>
          </cell>
          <cell r="K168">
            <v>6600</v>
          </cell>
          <cell r="L168">
            <v>5500</v>
          </cell>
          <cell r="M168">
            <v>6600</v>
          </cell>
          <cell r="N168">
            <v>5</v>
          </cell>
          <cell r="O168">
            <v>0</v>
          </cell>
          <cell r="P168">
            <v>5</v>
          </cell>
          <cell r="Q168" t="str">
            <v>KCHCTB21307</v>
          </cell>
          <cell r="R168">
            <v>46235</v>
          </cell>
          <cell r="S168" t="str">
            <v>KP10/15</v>
          </cell>
          <cell r="T168" t="str">
            <v>PT.ENSEVAL PUTERA MEGATRADING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2</v>
          </cell>
          <cell r="BA168">
            <v>0</v>
          </cell>
          <cell r="BB168">
            <v>3</v>
          </cell>
        </row>
        <row r="169">
          <cell r="B169" t="str">
            <v>HDRCX8</v>
          </cell>
          <cell r="C169" t="str">
            <v>Hydrocortison cream 2,5 % (8)</v>
          </cell>
          <cell r="D169">
            <v>1</v>
          </cell>
          <cell r="E169" t="str">
            <v>tube</v>
          </cell>
          <cell r="F169">
            <v>0</v>
          </cell>
          <cell r="G169">
            <v>0</v>
          </cell>
          <cell r="H169">
            <v>0</v>
          </cell>
          <cell r="I169">
            <v>5045.454545454545</v>
          </cell>
          <cell r="J169">
            <v>5550</v>
          </cell>
          <cell r="K169">
            <v>6660</v>
          </cell>
          <cell r="L169">
            <v>5600</v>
          </cell>
          <cell r="M169">
            <v>6700</v>
          </cell>
          <cell r="N169">
            <v>0</v>
          </cell>
          <cell r="O169">
            <v>10</v>
          </cell>
          <cell r="P169">
            <v>10</v>
          </cell>
          <cell r="Q169" t="str">
            <v>KCHCTB21308</v>
          </cell>
          <cell r="R169">
            <v>46388</v>
          </cell>
          <cell r="S169" t="str">
            <v>KP05/2</v>
          </cell>
          <cell r="T169" t="str">
            <v>PT KUDAMAS JAYA MAKMUR SENTOSA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10</v>
          </cell>
        </row>
        <row r="170">
          <cell r="B170" t="str">
            <v>IBFRL3</v>
          </cell>
          <cell r="C170" t="str">
            <v>Ibuprofen Suspensi 100mg/5mL (60mL) (3)</v>
          </cell>
          <cell r="D170">
            <v>1</v>
          </cell>
          <cell r="E170" t="str">
            <v>botol</v>
          </cell>
          <cell r="F170">
            <v>0</v>
          </cell>
          <cell r="G170">
            <v>0</v>
          </cell>
          <cell r="H170">
            <v>0</v>
          </cell>
          <cell r="I170">
            <v>5454.6030000000001</v>
          </cell>
          <cell r="J170">
            <v>6000.0633000000007</v>
          </cell>
          <cell r="K170">
            <v>7200.075960000001</v>
          </cell>
          <cell r="L170">
            <v>6100</v>
          </cell>
          <cell r="M170">
            <v>7300</v>
          </cell>
          <cell r="N170">
            <v>1</v>
          </cell>
          <cell r="O170">
            <v>0</v>
          </cell>
          <cell r="P170">
            <v>1</v>
          </cell>
          <cell r="Q170" t="str">
            <v>006312</v>
          </cell>
          <cell r="R170">
            <v>45901</v>
          </cell>
          <cell r="S170" t="str">
            <v>KP10/7</v>
          </cell>
          <cell r="T170" t="str">
            <v>PT.SINGGASANA WITRA SURYAMAS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1</v>
          </cell>
        </row>
        <row r="171">
          <cell r="B171" t="str">
            <v>IBFRL4</v>
          </cell>
          <cell r="C171" t="str">
            <v>Ibuprofen Suspensi 100mg/5mL (60mL) (4)</v>
          </cell>
          <cell r="D171">
            <v>1</v>
          </cell>
          <cell r="E171" t="str">
            <v>botol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2</v>
          </cell>
          <cell r="O171">
            <v>0</v>
          </cell>
          <cell r="P171">
            <v>2</v>
          </cell>
          <cell r="Q171" t="str">
            <v>S11018BA</v>
          </cell>
          <cell r="R171">
            <v>45231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1</v>
          </cell>
          <cell r="BA171">
            <v>0</v>
          </cell>
          <cell r="BB171">
            <v>1</v>
          </cell>
        </row>
        <row r="172">
          <cell r="B172" t="str">
            <v>IBFRS10</v>
          </cell>
          <cell r="C172" t="str">
            <v>Ibuprofen tablet 400 mg (10)</v>
          </cell>
          <cell r="D172">
            <v>100</v>
          </cell>
          <cell r="E172" t="str">
            <v>tablet</v>
          </cell>
          <cell r="F172">
            <v>0</v>
          </cell>
          <cell r="G172">
            <v>0</v>
          </cell>
          <cell r="H172">
            <v>0</v>
          </cell>
          <cell r="I172">
            <v>318.16344000000004</v>
          </cell>
          <cell r="J172">
            <v>349.97978400000005</v>
          </cell>
          <cell r="K172">
            <v>419.97574080000004</v>
          </cell>
          <cell r="L172">
            <v>400</v>
          </cell>
          <cell r="M172">
            <v>500</v>
          </cell>
          <cell r="N172">
            <v>110</v>
          </cell>
          <cell r="O172">
            <v>0</v>
          </cell>
          <cell r="P172">
            <v>110</v>
          </cell>
          <cell r="Q172">
            <v>47313</v>
          </cell>
          <cell r="R172">
            <v>46357</v>
          </cell>
          <cell r="S172" t="str">
            <v>KP10/7</v>
          </cell>
          <cell r="T172" t="str">
            <v>PT.SINGGASANA WITRA SURYAMAS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20</v>
          </cell>
          <cell r="AD172">
            <v>10</v>
          </cell>
          <cell r="AE172">
            <v>0</v>
          </cell>
          <cell r="AF172">
            <v>0</v>
          </cell>
          <cell r="AG172">
            <v>10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10</v>
          </cell>
          <cell r="AN172">
            <v>10</v>
          </cell>
          <cell r="AO172">
            <v>0</v>
          </cell>
          <cell r="AP172">
            <v>0</v>
          </cell>
          <cell r="AQ172">
            <v>10</v>
          </cell>
          <cell r="AR172">
            <v>20</v>
          </cell>
          <cell r="AS172">
            <v>0</v>
          </cell>
          <cell r="AT172">
            <v>0</v>
          </cell>
          <cell r="AU172">
            <v>10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0</v>
          </cell>
          <cell r="BB172">
            <v>10</v>
          </cell>
        </row>
        <row r="173">
          <cell r="B173" t="str">
            <v>IBFRS11</v>
          </cell>
          <cell r="C173" t="str">
            <v>Ibuprofen tablet 400 mg (11)</v>
          </cell>
          <cell r="D173">
            <v>100</v>
          </cell>
          <cell r="E173" t="str">
            <v>tablet</v>
          </cell>
          <cell r="F173">
            <v>0</v>
          </cell>
          <cell r="G173">
            <v>0</v>
          </cell>
          <cell r="H173">
            <v>0</v>
          </cell>
          <cell r="I173">
            <v>318.16344000000004</v>
          </cell>
          <cell r="J173">
            <v>349.97978400000005</v>
          </cell>
          <cell r="K173">
            <v>419.97574080000004</v>
          </cell>
          <cell r="L173">
            <v>400</v>
          </cell>
          <cell r="M173">
            <v>500</v>
          </cell>
          <cell r="N173">
            <v>0</v>
          </cell>
          <cell r="O173">
            <v>200</v>
          </cell>
          <cell r="P173">
            <v>200</v>
          </cell>
          <cell r="Q173" t="str">
            <v>004923</v>
          </cell>
          <cell r="R173">
            <v>46419</v>
          </cell>
          <cell r="S173" t="str">
            <v>KP05/6</v>
          </cell>
          <cell r="T173" t="str">
            <v>PT Singgasana Witra Suryamas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200</v>
          </cell>
        </row>
        <row r="174">
          <cell r="B174" t="str">
            <v>INHCS1</v>
          </cell>
          <cell r="C174" t="str">
            <v>INH  tablet 100 mg</v>
          </cell>
          <cell r="D174">
            <v>100</v>
          </cell>
          <cell r="E174" t="str">
            <v>tablet</v>
          </cell>
          <cell r="F174">
            <v>131.18</v>
          </cell>
          <cell r="G174">
            <v>144.29800000000003</v>
          </cell>
          <cell r="H174">
            <v>173.15760000000003</v>
          </cell>
          <cell r="I174">
            <v>129.6</v>
          </cell>
          <cell r="J174">
            <v>142.56</v>
          </cell>
          <cell r="K174">
            <v>171.072</v>
          </cell>
          <cell r="L174">
            <v>200</v>
          </cell>
          <cell r="M174">
            <v>200</v>
          </cell>
          <cell r="N174">
            <v>300</v>
          </cell>
          <cell r="O174">
            <v>0</v>
          </cell>
          <cell r="P174">
            <v>300</v>
          </cell>
          <cell r="Q174" t="str">
            <v>E80864B</v>
          </cell>
          <cell r="R174">
            <v>45030</v>
          </cell>
          <cell r="S174">
            <v>2801956245</v>
          </cell>
          <cell r="T174" t="str">
            <v>PT. KIMIA FARMA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300</v>
          </cell>
        </row>
        <row r="175">
          <cell r="B175" t="str">
            <v>INST1</v>
          </cell>
          <cell r="C175" t="str">
            <v xml:space="preserve">Intrasite Gel 15 gram </v>
          </cell>
          <cell r="D175">
            <v>1</v>
          </cell>
          <cell r="E175" t="str">
            <v>tube</v>
          </cell>
          <cell r="F175">
            <v>0</v>
          </cell>
          <cell r="G175">
            <v>0</v>
          </cell>
          <cell r="H175">
            <v>0</v>
          </cell>
          <cell r="I175">
            <v>90000</v>
          </cell>
          <cell r="J175">
            <v>99000.000000000015</v>
          </cell>
          <cell r="K175">
            <v>118800.00000000001</v>
          </cell>
          <cell r="L175">
            <v>99000</v>
          </cell>
          <cell r="M175">
            <v>118800</v>
          </cell>
          <cell r="N175">
            <v>5</v>
          </cell>
          <cell r="O175">
            <v>0</v>
          </cell>
          <cell r="P175">
            <v>5</v>
          </cell>
          <cell r="Q175" t="str">
            <v>509221813</v>
          </cell>
          <cell r="R175">
            <v>45323</v>
          </cell>
          <cell r="S175" t="str">
            <v>KP11/5</v>
          </cell>
          <cell r="T175" t="str">
            <v>PT.ENSEVAL PUTERA MEGATRADING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5</v>
          </cell>
        </row>
        <row r="176">
          <cell r="B176" t="str">
            <v>INTLK3</v>
          </cell>
          <cell r="C176" t="str">
            <v>Intunal Tablet (3)</v>
          </cell>
          <cell r="D176">
            <v>100</v>
          </cell>
          <cell r="E176" t="str">
            <v>tablet</v>
          </cell>
          <cell r="F176">
            <v>0</v>
          </cell>
          <cell r="G176">
            <v>0</v>
          </cell>
          <cell r="H176">
            <v>0</v>
          </cell>
          <cell r="I176">
            <v>469.09090909090907</v>
          </cell>
          <cell r="J176">
            <v>516</v>
          </cell>
          <cell r="K176">
            <v>619.19999999999993</v>
          </cell>
          <cell r="L176">
            <v>600</v>
          </cell>
          <cell r="M176">
            <v>700</v>
          </cell>
          <cell r="N176">
            <v>200</v>
          </cell>
          <cell r="O176">
            <v>0</v>
          </cell>
          <cell r="P176">
            <v>200</v>
          </cell>
          <cell r="Q176" t="str">
            <v>A1J384</v>
          </cell>
          <cell r="R176">
            <v>45717</v>
          </cell>
          <cell r="S176" t="str">
            <v>KP04/11</v>
          </cell>
          <cell r="T176" t="str">
            <v>PT KUDAMAS JAYA MAKMUR SENTOSA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30</v>
          </cell>
          <cell r="AD176">
            <v>0</v>
          </cell>
          <cell r="AE176">
            <v>20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20</v>
          </cell>
          <cell r="AM176">
            <v>0</v>
          </cell>
          <cell r="AN176">
            <v>27</v>
          </cell>
          <cell r="AO176">
            <v>0</v>
          </cell>
          <cell r="AP176">
            <v>0</v>
          </cell>
          <cell r="AQ176">
            <v>20</v>
          </cell>
          <cell r="AR176">
            <v>0</v>
          </cell>
          <cell r="AS176">
            <v>64</v>
          </cell>
          <cell r="AT176">
            <v>0</v>
          </cell>
          <cell r="AU176">
            <v>10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191</v>
          </cell>
          <cell r="BA176">
            <v>0</v>
          </cell>
          <cell r="BB176">
            <v>9</v>
          </cell>
        </row>
        <row r="177">
          <cell r="B177" t="str">
            <v>INTLK4</v>
          </cell>
          <cell r="C177" t="str">
            <v>Intunal Tablet (4)</v>
          </cell>
          <cell r="D177">
            <v>100</v>
          </cell>
          <cell r="E177" t="str">
            <v>tablet</v>
          </cell>
          <cell r="F177">
            <v>0</v>
          </cell>
          <cell r="G177">
            <v>0</v>
          </cell>
          <cell r="H177">
            <v>0</v>
          </cell>
          <cell r="I177">
            <v>439.99999999999994</v>
          </cell>
          <cell r="J177">
            <v>484</v>
          </cell>
          <cell r="K177">
            <v>580.79999999999995</v>
          </cell>
          <cell r="L177">
            <v>500</v>
          </cell>
          <cell r="M177">
            <v>600</v>
          </cell>
          <cell r="N177">
            <v>0</v>
          </cell>
          <cell r="O177">
            <v>100</v>
          </cell>
          <cell r="P177">
            <v>100</v>
          </cell>
          <cell r="Q177" t="str">
            <v>A9G435</v>
          </cell>
          <cell r="R177" t="str">
            <v>01/01/2023</v>
          </cell>
          <cell r="S177" t="str">
            <v>KP05/15</v>
          </cell>
          <cell r="T177" t="str">
            <v>APOTEK BUMI MEDIKA GANESA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100</v>
          </cell>
        </row>
        <row r="178">
          <cell r="B178" t="str">
            <v>ISDNS1</v>
          </cell>
          <cell r="C178" t="str">
            <v>Isosorbid Dinitrate tablet sublingual 5mg (ISDN)</v>
          </cell>
          <cell r="D178">
            <v>100</v>
          </cell>
          <cell r="E178" t="str">
            <v>tablet</v>
          </cell>
          <cell r="F178">
            <v>150</v>
          </cell>
          <cell r="G178">
            <v>165</v>
          </cell>
          <cell r="H178">
            <v>198</v>
          </cell>
          <cell r="I178">
            <v>110</v>
          </cell>
          <cell r="J178">
            <v>121.00000000000001</v>
          </cell>
          <cell r="K178">
            <v>145.20000000000002</v>
          </cell>
          <cell r="L178">
            <v>200</v>
          </cell>
          <cell r="M178">
            <v>200</v>
          </cell>
          <cell r="N178">
            <v>53</v>
          </cell>
          <cell r="O178">
            <v>0</v>
          </cell>
          <cell r="P178">
            <v>53</v>
          </cell>
          <cell r="Q178" t="str">
            <v>A2377LV</v>
          </cell>
          <cell r="R178">
            <v>44957</v>
          </cell>
          <cell r="S178" t="str">
            <v>DO-10119/III/19</v>
          </cell>
          <cell r="T178" t="str">
            <v>PT SINGGASANA WITRA SURYAMAS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1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1</v>
          </cell>
          <cell r="BA178">
            <v>0</v>
          </cell>
          <cell r="BB178">
            <v>52</v>
          </cell>
        </row>
        <row r="179">
          <cell r="B179" t="str">
            <v>KDCF2</v>
          </cell>
          <cell r="C179" t="str">
            <v>Kalium Diklofenak 50 mg Tablet (2)</v>
          </cell>
          <cell r="D179">
            <v>100</v>
          </cell>
          <cell r="E179" t="str">
            <v>tablet</v>
          </cell>
          <cell r="F179">
            <v>0</v>
          </cell>
          <cell r="G179">
            <v>0</v>
          </cell>
          <cell r="H179">
            <v>0</v>
          </cell>
          <cell r="I179">
            <v>386.36363636363632</v>
          </cell>
          <cell r="J179">
            <v>425</v>
          </cell>
          <cell r="K179">
            <v>510</v>
          </cell>
          <cell r="L179">
            <v>500</v>
          </cell>
          <cell r="M179">
            <v>600</v>
          </cell>
          <cell r="N179">
            <v>174</v>
          </cell>
          <cell r="O179">
            <v>0</v>
          </cell>
          <cell r="P179">
            <v>174</v>
          </cell>
          <cell r="Q179" t="str">
            <v>HTDPSB15060</v>
          </cell>
          <cell r="R179">
            <v>45200</v>
          </cell>
          <cell r="S179" t="str">
            <v>KP01/03</v>
          </cell>
          <cell r="T179" t="str">
            <v>PT KUDAMAS JAYA MAKMUR SENTOSA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10</v>
          </cell>
          <cell r="AD179">
            <v>0</v>
          </cell>
          <cell r="AE179">
            <v>0</v>
          </cell>
          <cell r="AF179">
            <v>0</v>
          </cell>
          <cell r="AG179">
            <v>10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10</v>
          </cell>
          <cell r="AR179">
            <v>10</v>
          </cell>
          <cell r="AS179">
            <v>40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80</v>
          </cell>
          <cell r="BA179">
            <v>0</v>
          </cell>
          <cell r="BB179">
            <v>94</v>
          </cell>
        </row>
        <row r="180">
          <cell r="B180" t="str">
            <v>CLCMS1</v>
          </cell>
          <cell r="C180" t="str">
            <v>Kalk trifa 250</v>
          </cell>
          <cell r="D180">
            <v>250</v>
          </cell>
          <cell r="E180" t="str">
            <v>tablet</v>
          </cell>
          <cell r="F180">
            <v>0</v>
          </cell>
          <cell r="G180">
            <v>0</v>
          </cell>
          <cell r="H180">
            <v>0</v>
          </cell>
          <cell r="I180">
            <v>80.5</v>
          </cell>
          <cell r="J180">
            <v>88.550000000000011</v>
          </cell>
          <cell r="K180">
            <v>106.26</v>
          </cell>
          <cell r="L180">
            <v>100</v>
          </cell>
          <cell r="M180">
            <v>200</v>
          </cell>
          <cell r="N180">
            <v>38</v>
          </cell>
          <cell r="O180">
            <v>0</v>
          </cell>
          <cell r="P180">
            <v>38</v>
          </cell>
          <cell r="Q180">
            <v>190619</v>
          </cell>
          <cell r="R180">
            <v>45444</v>
          </cell>
          <cell r="S180" t="str">
            <v>PE/2019/391068</v>
          </cell>
          <cell r="T180" t="str">
            <v>PT. PLANET EXCELENCIA PHARMACY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38</v>
          </cell>
        </row>
        <row r="181">
          <cell r="B181" t="str">
            <v>CLCMS2</v>
          </cell>
          <cell r="C181" t="str">
            <v>Kalk trifa 250 (2)/FEFO</v>
          </cell>
          <cell r="D181">
            <v>250</v>
          </cell>
          <cell r="E181" t="str">
            <v>tablet</v>
          </cell>
          <cell r="F181">
            <v>0</v>
          </cell>
          <cell r="G181">
            <v>0</v>
          </cell>
          <cell r="H181">
            <v>0</v>
          </cell>
          <cell r="I181">
            <v>80.5</v>
          </cell>
          <cell r="J181">
            <v>88.550000000000011</v>
          </cell>
          <cell r="K181">
            <v>106.26</v>
          </cell>
          <cell r="L181">
            <v>100</v>
          </cell>
          <cell r="M181">
            <v>200</v>
          </cell>
          <cell r="N181">
            <v>100</v>
          </cell>
          <cell r="O181">
            <v>0</v>
          </cell>
          <cell r="P181">
            <v>100</v>
          </cell>
          <cell r="Q181" t="str">
            <v>A01692</v>
          </cell>
          <cell r="R181">
            <v>45170</v>
          </cell>
          <cell r="S181" t="str">
            <v>NA</v>
          </cell>
          <cell r="T181" t="str">
            <v>NA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100</v>
          </cell>
        </row>
        <row r="182">
          <cell r="B182" t="str">
            <v>KASSM2</v>
          </cell>
          <cell r="C182" t="str">
            <v>Kassa Steril (16Lbr) (2)</v>
          </cell>
          <cell r="D182">
            <v>1</v>
          </cell>
          <cell r="E182" t="str">
            <v>box</v>
          </cell>
          <cell r="F182">
            <v>0</v>
          </cell>
          <cell r="G182">
            <v>0</v>
          </cell>
          <cell r="H182">
            <v>0</v>
          </cell>
          <cell r="I182">
            <v>2545.454545454545</v>
          </cell>
          <cell r="J182">
            <v>2800</v>
          </cell>
          <cell r="K182">
            <v>3360</v>
          </cell>
          <cell r="L182">
            <v>2800</v>
          </cell>
          <cell r="M182">
            <v>3400</v>
          </cell>
          <cell r="N182">
            <v>0</v>
          </cell>
          <cell r="O182">
            <v>0</v>
          </cell>
          <cell r="P182">
            <v>0</v>
          </cell>
          <cell r="Q182" t="str">
            <v>151201</v>
          </cell>
          <cell r="R182" t="str">
            <v>NA</v>
          </cell>
          <cell r="S182" t="str">
            <v>KP12/01</v>
          </cell>
          <cell r="T182" t="str">
            <v>APOTEK BUMI MEDIKA GANESA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</row>
        <row r="183">
          <cell r="B183" t="str">
            <v>KASSM3</v>
          </cell>
          <cell r="C183" t="str">
            <v>Kassa Steril (16Lbr) (3)</v>
          </cell>
          <cell r="D183">
            <v>1</v>
          </cell>
          <cell r="E183" t="str">
            <v>box</v>
          </cell>
          <cell r="F183">
            <v>0</v>
          </cell>
          <cell r="G183">
            <v>0</v>
          </cell>
          <cell r="H183">
            <v>0</v>
          </cell>
          <cell r="I183">
            <v>2954.5454545454545</v>
          </cell>
          <cell r="J183">
            <v>3250</v>
          </cell>
          <cell r="K183">
            <v>3900</v>
          </cell>
          <cell r="L183">
            <v>3300</v>
          </cell>
          <cell r="M183">
            <v>3900</v>
          </cell>
          <cell r="N183">
            <v>23</v>
          </cell>
          <cell r="O183">
            <v>0</v>
          </cell>
          <cell r="P183">
            <v>23</v>
          </cell>
          <cell r="Q183" t="str">
            <v>02221616</v>
          </cell>
          <cell r="R183">
            <v>46388</v>
          </cell>
          <cell r="S183" t="str">
            <v>KP04/10</v>
          </cell>
          <cell r="T183" t="str">
            <v>PT KUDAMAS JAYA MAKMUR SENTOSA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>
            <v>0</v>
          </cell>
          <cell r="AP183">
            <v>0</v>
          </cell>
          <cell r="AQ183">
            <v>1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8</v>
          </cell>
          <cell r="AZ183">
            <v>13</v>
          </cell>
          <cell r="BA183">
            <v>0</v>
          </cell>
          <cell r="BB183">
            <v>10</v>
          </cell>
        </row>
        <row r="184">
          <cell r="B184" t="str">
            <v>KTCS2</v>
          </cell>
          <cell r="C184" t="str">
            <v>Ketoconazole krim 2% 10 gr (2)</v>
          </cell>
          <cell r="D184">
            <v>1</v>
          </cell>
          <cell r="E184" t="str">
            <v>tube</v>
          </cell>
          <cell r="F184">
            <v>0</v>
          </cell>
          <cell r="G184">
            <v>0</v>
          </cell>
          <cell r="H184">
            <v>0</v>
          </cell>
          <cell r="I184">
            <v>4242</v>
          </cell>
          <cell r="J184">
            <v>4666.2</v>
          </cell>
          <cell r="K184">
            <v>5599.4400000000005</v>
          </cell>
          <cell r="L184">
            <v>4700</v>
          </cell>
          <cell r="M184">
            <v>5600</v>
          </cell>
          <cell r="N184">
            <v>4</v>
          </cell>
          <cell r="O184">
            <v>0</v>
          </cell>
          <cell r="P184">
            <v>4</v>
          </cell>
          <cell r="Q184" t="str">
            <v>KCKCZB14149</v>
          </cell>
          <cell r="R184">
            <v>45139</v>
          </cell>
          <cell r="S184" t="str">
            <v>KP10/2</v>
          </cell>
          <cell r="T184" t="str">
            <v>PT.ENSEVAL PUTERA MEGATRADING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4</v>
          </cell>
        </row>
        <row r="185">
          <cell r="B185" t="str">
            <v>KTCS3</v>
          </cell>
          <cell r="C185" t="str">
            <v>Ketoconazole krim 2% 10 gr (3)</v>
          </cell>
          <cell r="D185">
            <v>1</v>
          </cell>
          <cell r="E185" t="str">
            <v>tube</v>
          </cell>
          <cell r="F185">
            <v>0</v>
          </cell>
          <cell r="G185">
            <v>0</v>
          </cell>
          <cell r="H185">
            <v>0</v>
          </cell>
          <cell r="I185">
            <v>4242</v>
          </cell>
          <cell r="J185">
            <v>4666.2000000000007</v>
          </cell>
          <cell r="K185">
            <v>5599.4400000000005</v>
          </cell>
          <cell r="L185">
            <v>4700</v>
          </cell>
          <cell r="M185">
            <v>5600</v>
          </cell>
          <cell r="N185">
            <v>5</v>
          </cell>
          <cell r="O185">
            <v>0</v>
          </cell>
          <cell r="P185">
            <v>5</v>
          </cell>
          <cell r="Q185" t="str">
            <v>KCKCZB14151</v>
          </cell>
          <cell r="R185">
            <v>45139</v>
          </cell>
          <cell r="S185" t="str">
            <v>KP11/2</v>
          </cell>
          <cell r="T185" t="str">
            <v>PT.ENSEVAL PUTERA MEGATRADING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1</v>
          </cell>
          <cell r="AD185">
            <v>0</v>
          </cell>
          <cell r="AE185">
            <v>0</v>
          </cell>
          <cell r="AF185">
            <v>2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1</v>
          </cell>
          <cell r="AY185">
            <v>0</v>
          </cell>
          <cell r="AZ185">
            <v>4</v>
          </cell>
          <cell r="BA185">
            <v>0</v>
          </cell>
          <cell r="BB185">
            <v>1</v>
          </cell>
        </row>
        <row r="186">
          <cell r="B186" t="str">
            <v>KTCNS13</v>
          </cell>
          <cell r="C186" t="str">
            <v>Ketoconazole tablet 200 mg (3)</v>
          </cell>
          <cell r="D186">
            <v>100</v>
          </cell>
          <cell r="E186" t="str">
            <v>tablet</v>
          </cell>
          <cell r="F186">
            <v>0</v>
          </cell>
          <cell r="G186">
            <v>0</v>
          </cell>
          <cell r="H186">
            <v>0</v>
          </cell>
          <cell r="I186">
            <v>304.54951199999999</v>
          </cell>
          <cell r="J186">
            <v>335.00446320000003</v>
          </cell>
          <cell r="K186">
            <v>402.00535584000005</v>
          </cell>
          <cell r="L186">
            <v>400</v>
          </cell>
          <cell r="M186">
            <v>500</v>
          </cell>
          <cell r="N186">
            <v>46</v>
          </cell>
          <cell r="O186">
            <v>0</v>
          </cell>
          <cell r="P186">
            <v>46</v>
          </cell>
          <cell r="Q186" t="str">
            <v>HTKCZB11077</v>
          </cell>
          <cell r="R186">
            <v>44927</v>
          </cell>
          <cell r="S186" t="str">
            <v>KP03/05</v>
          </cell>
          <cell r="T186" t="str">
            <v xml:space="preserve">PT PLANET EXCELENCIA PHARMACY 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46</v>
          </cell>
        </row>
        <row r="187">
          <cell r="B187" t="str">
            <v>KETIJ1</v>
          </cell>
          <cell r="C187" t="str">
            <v>Ketorolac 30 mg (1 mL) Injeksi</v>
          </cell>
          <cell r="D187">
            <v>6</v>
          </cell>
          <cell r="E187" t="str">
            <v>ampul</v>
          </cell>
          <cell r="F187">
            <v>0</v>
          </cell>
          <cell r="G187">
            <v>0</v>
          </cell>
          <cell r="H187">
            <v>0</v>
          </cell>
          <cell r="I187">
            <v>4545.5</v>
          </cell>
          <cell r="J187">
            <v>5000.05</v>
          </cell>
          <cell r="K187">
            <v>6000.06</v>
          </cell>
          <cell r="L187">
            <v>5100</v>
          </cell>
          <cell r="M187">
            <v>6100</v>
          </cell>
          <cell r="N187">
            <v>5</v>
          </cell>
          <cell r="O187">
            <v>0</v>
          </cell>
          <cell r="P187">
            <v>5</v>
          </cell>
          <cell r="Q187" t="str">
            <v>IKTRB10424-1</v>
          </cell>
          <cell r="R187">
            <v>45170</v>
          </cell>
          <cell r="S187" t="str">
            <v>KP11/9</v>
          </cell>
          <cell r="T187" t="str">
            <v>PT.ENSEVAL PUTERA MEGATRADING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1</v>
          </cell>
          <cell r="AY187">
            <v>0</v>
          </cell>
          <cell r="AZ187">
            <v>1</v>
          </cell>
          <cell r="BA187">
            <v>0</v>
          </cell>
          <cell r="BB187">
            <v>4</v>
          </cell>
        </row>
        <row r="188">
          <cell r="B188" t="str">
            <v>KTLS2</v>
          </cell>
          <cell r="C188" t="str">
            <v>Kutilos Banded 10ml (2)</v>
          </cell>
          <cell r="D188">
            <v>1</v>
          </cell>
          <cell r="E188" t="str">
            <v>botol</v>
          </cell>
          <cell r="F188">
            <v>0</v>
          </cell>
          <cell r="G188">
            <v>0</v>
          </cell>
          <cell r="H188">
            <v>0</v>
          </cell>
          <cell r="I188">
            <v>18636.363636363636</v>
          </cell>
          <cell r="J188">
            <v>20500</v>
          </cell>
          <cell r="K188">
            <v>24600</v>
          </cell>
          <cell r="L188">
            <v>20500</v>
          </cell>
          <cell r="M188">
            <v>24600</v>
          </cell>
          <cell r="N188">
            <v>0</v>
          </cell>
          <cell r="O188">
            <v>0</v>
          </cell>
          <cell r="P188">
            <v>0</v>
          </cell>
          <cell r="Q188" t="str">
            <v>EEF148</v>
          </cell>
          <cell r="R188">
            <v>45078</v>
          </cell>
          <cell r="S188" t="str">
            <v>KP09/03</v>
          </cell>
          <cell r="T188" t="str">
            <v>PT. KUDAMAS JAYA MAKMUR SENTOSA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</row>
        <row r="189">
          <cell r="B189" t="str">
            <v>KTLS3</v>
          </cell>
          <cell r="C189" t="str">
            <v>Kutilos Banded 10ml (3)</v>
          </cell>
          <cell r="D189">
            <v>1</v>
          </cell>
          <cell r="E189" t="str">
            <v>botol</v>
          </cell>
          <cell r="F189">
            <v>0</v>
          </cell>
          <cell r="G189">
            <v>0</v>
          </cell>
          <cell r="H189">
            <v>0</v>
          </cell>
          <cell r="I189">
            <v>19540</v>
          </cell>
          <cell r="J189">
            <v>21494</v>
          </cell>
          <cell r="K189">
            <v>25792.799999999999</v>
          </cell>
          <cell r="L189">
            <v>21500</v>
          </cell>
          <cell r="M189">
            <v>25800</v>
          </cell>
          <cell r="N189">
            <v>2</v>
          </cell>
          <cell r="O189">
            <v>0</v>
          </cell>
          <cell r="P189">
            <v>2</v>
          </cell>
          <cell r="Q189" t="str">
            <v>EFB043</v>
          </cell>
          <cell r="R189">
            <v>45323</v>
          </cell>
          <cell r="S189" t="str">
            <v>KP04/4</v>
          </cell>
          <cell r="T189" t="str">
            <v>PT KUDAMAS JAYA MAKMUR SENTOSA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2</v>
          </cell>
        </row>
        <row r="190">
          <cell r="B190" t="str">
            <v>KTLS4</v>
          </cell>
          <cell r="C190" t="str">
            <v>Kutilos Banded 10ml (4)</v>
          </cell>
          <cell r="D190">
            <v>1</v>
          </cell>
          <cell r="E190" t="str">
            <v>botol</v>
          </cell>
          <cell r="F190">
            <v>0</v>
          </cell>
          <cell r="G190">
            <v>0</v>
          </cell>
          <cell r="H190">
            <v>0</v>
          </cell>
          <cell r="I190">
            <v>19540</v>
          </cell>
          <cell r="J190">
            <v>21494</v>
          </cell>
          <cell r="K190">
            <v>25792.799999999999</v>
          </cell>
          <cell r="L190">
            <v>21500</v>
          </cell>
          <cell r="M190">
            <v>25800</v>
          </cell>
          <cell r="N190">
            <v>0</v>
          </cell>
          <cell r="O190">
            <v>1</v>
          </cell>
          <cell r="P190">
            <v>1</v>
          </cell>
          <cell r="Q190" t="str">
            <v>EFB034</v>
          </cell>
          <cell r="R190">
            <v>45323</v>
          </cell>
          <cell r="S190" t="str">
            <v>KP05/2</v>
          </cell>
          <cell r="T190" t="str">
            <v>PT KUDAMAS JAYA MAKMUR SENTOSA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1</v>
          </cell>
        </row>
        <row r="191">
          <cell r="B191" t="str">
            <v>KTLS5</v>
          </cell>
          <cell r="C191" t="str">
            <v>Kutilos Banded 10ml (5)</v>
          </cell>
          <cell r="D191">
            <v>1</v>
          </cell>
          <cell r="E191" t="str">
            <v>botol</v>
          </cell>
          <cell r="F191">
            <v>0</v>
          </cell>
          <cell r="G191">
            <v>0</v>
          </cell>
          <cell r="H191">
            <v>0</v>
          </cell>
          <cell r="I191">
            <v>19540</v>
          </cell>
          <cell r="J191">
            <v>21494</v>
          </cell>
          <cell r="K191">
            <v>25792.799999999999</v>
          </cell>
          <cell r="L191">
            <v>21500</v>
          </cell>
          <cell r="M191">
            <v>25800</v>
          </cell>
          <cell r="N191">
            <v>0</v>
          </cell>
          <cell r="O191">
            <v>2</v>
          </cell>
          <cell r="P191">
            <v>2</v>
          </cell>
          <cell r="Q191" t="str">
            <v>EFA025</v>
          </cell>
          <cell r="R191">
            <v>45292</v>
          </cell>
          <cell r="S191" t="str">
            <v>KP05/2</v>
          </cell>
          <cell r="T191" t="str">
            <v>PT KUDAMAS JAYA MAKMUR SENTOSA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2</v>
          </cell>
        </row>
        <row r="192">
          <cell r="B192" t="str">
            <v>LCBN15</v>
          </cell>
          <cell r="C192" t="str">
            <v>Lacbon tablet (5)</v>
          </cell>
          <cell r="D192">
            <v>100</v>
          </cell>
          <cell r="E192" t="str">
            <v>tablet</v>
          </cell>
          <cell r="F192">
            <v>0</v>
          </cell>
          <cell r="G192">
            <v>0</v>
          </cell>
          <cell r="H192">
            <v>0</v>
          </cell>
          <cell r="I192">
            <v>1322.75</v>
          </cell>
          <cell r="J192">
            <v>1455.0250000000001</v>
          </cell>
          <cell r="K192">
            <v>1746.03</v>
          </cell>
          <cell r="L192">
            <v>1500</v>
          </cell>
          <cell r="M192">
            <v>1800</v>
          </cell>
          <cell r="N192">
            <v>170</v>
          </cell>
          <cell r="O192">
            <v>0</v>
          </cell>
          <cell r="P192">
            <v>170</v>
          </cell>
          <cell r="Q192" t="str">
            <v>E91195J</v>
          </cell>
          <cell r="R192">
            <v>44682</v>
          </cell>
          <cell r="S192" t="str">
            <v>KP01/004</v>
          </cell>
          <cell r="T192" t="str">
            <v xml:space="preserve">PT COMBI PUTRA 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170</v>
          </cell>
        </row>
        <row r="193">
          <cell r="B193" t="str">
            <v>LIDJ1</v>
          </cell>
          <cell r="C193" t="str">
            <v>Lidokain 2% Injeksi (2 mL)</v>
          </cell>
          <cell r="D193">
            <v>100</v>
          </cell>
          <cell r="E193" t="str">
            <v>ampul</v>
          </cell>
          <cell r="F193">
            <v>0</v>
          </cell>
          <cell r="G193">
            <v>0</v>
          </cell>
          <cell r="H193">
            <v>0</v>
          </cell>
          <cell r="I193">
            <v>1200</v>
          </cell>
          <cell r="J193">
            <v>1320</v>
          </cell>
          <cell r="K193">
            <v>1584</v>
          </cell>
          <cell r="L193">
            <v>1400</v>
          </cell>
          <cell r="M193">
            <v>1600</v>
          </cell>
          <cell r="N193">
            <v>0</v>
          </cell>
          <cell r="O193">
            <v>0</v>
          </cell>
          <cell r="P193">
            <v>0</v>
          </cell>
          <cell r="Q193" t="str">
            <v>510683</v>
          </cell>
          <cell r="R193">
            <v>45870</v>
          </cell>
          <cell r="S193" t="str">
            <v>KP11/10</v>
          </cell>
          <cell r="T193" t="str">
            <v>PT KUDAMAS JAYA MAKMUR SENTOSA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</row>
        <row r="194">
          <cell r="B194" t="str">
            <v>LPRMD3</v>
          </cell>
          <cell r="C194" t="str">
            <v>Lopamid 2mg Tablet (3)</v>
          </cell>
          <cell r="D194">
            <v>100</v>
          </cell>
          <cell r="E194" t="str">
            <v>tablet</v>
          </cell>
          <cell r="F194">
            <v>0</v>
          </cell>
          <cell r="G194">
            <v>0</v>
          </cell>
          <cell r="H194">
            <v>0</v>
          </cell>
          <cell r="I194">
            <v>199.2</v>
          </cell>
          <cell r="J194">
            <v>219.12</v>
          </cell>
          <cell r="K194">
            <v>262.94400000000002</v>
          </cell>
          <cell r="L194">
            <v>300</v>
          </cell>
          <cell r="M194">
            <v>300</v>
          </cell>
          <cell r="N194">
            <v>30</v>
          </cell>
          <cell r="O194">
            <v>0</v>
          </cell>
          <cell r="P194">
            <v>30</v>
          </cell>
          <cell r="Q194">
            <v>9145001</v>
          </cell>
          <cell r="R194">
            <v>44809</v>
          </cell>
          <cell r="S194" t="str">
            <v>KP01/002</v>
          </cell>
          <cell r="T194" t="str">
            <v>PT SINGGASANA WITRA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20</v>
          </cell>
          <cell r="AE194">
            <v>10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</v>
          </cell>
          <cell r="BA194">
            <v>0</v>
          </cell>
          <cell r="BB194">
            <v>0</v>
          </cell>
        </row>
        <row r="195">
          <cell r="B195" t="str">
            <v>LPRMD4</v>
          </cell>
          <cell r="C195" t="str">
            <v>Lopamid 2mg Tablet (4)</v>
          </cell>
          <cell r="D195">
            <v>100</v>
          </cell>
          <cell r="E195" t="str">
            <v>tablet</v>
          </cell>
          <cell r="F195">
            <v>0</v>
          </cell>
          <cell r="G195">
            <v>0</v>
          </cell>
          <cell r="H195">
            <v>0</v>
          </cell>
          <cell r="I195">
            <v>199.2</v>
          </cell>
          <cell r="J195">
            <v>219.12</v>
          </cell>
          <cell r="K195">
            <v>262.94400000000002</v>
          </cell>
          <cell r="L195">
            <v>300</v>
          </cell>
          <cell r="M195">
            <v>300</v>
          </cell>
          <cell r="N195">
            <v>0</v>
          </cell>
          <cell r="O195">
            <v>200</v>
          </cell>
          <cell r="P195">
            <v>200</v>
          </cell>
          <cell r="Q195" t="str">
            <v>2145003</v>
          </cell>
          <cell r="R195">
            <v>45352</v>
          </cell>
          <cell r="S195" t="str">
            <v>KP05/6</v>
          </cell>
          <cell r="T195" t="str">
            <v>PT Singgasana Witra Suryamas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15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10</v>
          </cell>
          <cell r="AM195">
            <v>10</v>
          </cell>
          <cell r="AN195">
            <v>30</v>
          </cell>
          <cell r="AO195">
            <v>0</v>
          </cell>
          <cell r="AP195">
            <v>0</v>
          </cell>
          <cell r="AQ195">
            <v>20</v>
          </cell>
          <cell r="AR195">
            <v>20</v>
          </cell>
          <cell r="AS195">
            <v>15</v>
          </cell>
          <cell r="AT195">
            <v>0</v>
          </cell>
          <cell r="AU195">
            <v>10</v>
          </cell>
          <cell r="AV195">
            <v>0</v>
          </cell>
          <cell r="AW195">
            <v>0</v>
          </cell>
          <cell r="AX195">
            <v>0</v>
          </cell>
          <cell r="AY195">
            <v>10</v>
          </cell>
          <cell r="AZ195">
            <v>140</v>
          </cell>
          <cell r="BA195">
            <v>0</v>
          </cell>
          <cell r="BB195">
            <v>60</v>
          </cell>
        </row>
        <row r="196">
          <cell r="B196" t="str">
            <v>LRTDS13</v>
          </cell>
          <cell r="C196" t="str">
            <v>Loratadin tablet 10 mg  (1a)</v>
          </cell>
          <cell r="D196">
            <v>50</v>
          </cell>
          <cell r="E196" t="str">
            <v>tablet</v>
          </cell>
          <cell r="F196">
            <v>228</v>
          </cell>
          <cell r="G196">
            <v>250.8</v>
          </cell>
          <cell r="H196">
            <v>300.95999999999998</v>
          </cell>
          <cell r="I196">
            <v>302.8</v>
          </cell>
          <cell r="J196">
            <v>333.08000000000004</v>
          </cell>
          <cell r="K196">
            <v>399.69600000000003</v>
          </cell>
          <cell r="L196">
            <v>400</v>
          </cell>
          <cell r="M196">
            <v>400</v>
          </cell>
          <cell r="N196">
            <v>50</v>
          </cell>
          <cell r="O196">
            <v>0</v>
          </cell>
          <cell r="P196">
            <v>50</v>
          </cell>
          <cell r="Q196" t="str">
            <v>TLRTA00333</v>
          </cell>
          <cell r="R196">
            <v>45292</v>
          </cell>
          <cell r="S196" t="str">
            <v>NA</v>
          </cell>
          <cell r="T196" t="str">
            <v>NA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50</v>
          </cell>
        </row>
        <row r="197">
          <cell r="B197" t="str">
            <v>LRTDS12</v>
          </cell>
          <cell r="C197" t="str">
            <v>Loratadin tablet 10 mg (2)</v>
          </cell>
          <cell r="D197">
            <v>50</v>
          </cell>
          <cell r="E197" t="str">
            <v>tablet</v>
          </cell>
          <cell r="F197">
            <v>228</v>
          </cell>
          <cell r="G197">
            <v>250.8</v>
          </cell>
          <cell r="H197">
            <v>300.95999999999998</v>
          </cell>
          <cell r="I197">
            <v>302.8</v>
          </cell>
          <cell r="J197">
            <v>333.08000000000004</v>
          </cell>
          <cell r="K197">
            <v>399.69600000000003</v>
          </cell>
          <cell r="L197">
            <v>400</v>
          </cell>
          <cell r="M197">
            <v>400</v>
          </cell>
          <cell r="N197">
            <v>264</v>
          </cell>
          <cell r="O197">
            <v>0</v>
          </cell>
          <cell r="P197">
            <v>264</v>
          </cell>
          <cell r="Q197" t="str">
            <v>TLRTA90314</v>
          </cell>
          <cell r="R197">
            <v>45200</v>
          </cell>
          <cell r="S197" t="str">
            <v>NA</v>
          </cell>
          <cell r="T197" t="str">
            <v>PT. ENSEVAL PUTERA MEGATRADING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10</v>
          </cell>
          <cell r="AH197">
            <v>0</v>
          </cell>
          <cell r="AI197">
            <v>0</v>
          </cell>
          <cell r="AJ197">
            <v>0</v>
          </cell>
          <cell r="AK197">
            <v>10</v>
          </cell>
          <cell r="AL197">
            <v>0</v>
          </cell>
          <cell r="AM197">
            <v>0</v>
          </cell>
          <cell r="AN197">
            <v>10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10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40</v>
          </cell>
          <cell r="BA197">
            <v>0</v>
          </cell>
          <cell r="BB197">
            <v>224</v>
          </cell>
        </row>
        <row r="198">
          <cell r="B198" t="str">
            <v>MLXM6</v>
          </cell>
          <cell r="C198" t="str">
            <v>Meloxicam 7,5 mg Tablet (6)</v>
          </cell>
          <cell r="D198">
            <v>50</v>
          </cell>
          <cell r="E198" t="str">
            <v>Tablet</v>
          </cell>
          <cell r="F198">
            <v>0</v>
          </cell>
          <cell r="G198">
            <v>0</v>
          </cell>
          <cell r="H198">
            <v>0</v>
          </cell>
          <cell r="I198">
            <v>308.18</v>
          </cell>
          <cell r="J198">
            <v>338.99800000000005</v>
          </cell>
          <cell r="K198">
            <v>406.79760000000005</v>
          </cell>
          <cell r="L198">
            <v>400</v>
          </cell>
          <cell r="M198">
            <v>500</v>
          </cell>
          <cell r="N198">
            <v>74</v>
          </cell>
          <cell r="O198">
            <v>0</v>
          </cell>
          <cell r="P198">
            <v>74</v>
          </cell>
          <cell r="Q198" t="str">
            <v>TMLXA10482</v>
          </cell>
          <cell r="R198">
            <v>45108</v>
          </cell>
          <cell r="S198" t="str">
            <v>KP10/2</v>
          </cell>
          <cell r="T198" t="str">
            <v>PT.ENSEVAL PUTERA MEGATRADING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10</v>
          </cell>
          <cell r="AF198">
            <v>10</v>
          </cell>
          <cell r="AG198">
            <v>15</v>
          </cell>
          <cell r="AH198">
            <v>0</v>
          </cell>
          <cell r="AI198">
            <v>0</v>
          </cell>
          <cell r="AJ198">
            <v>0</v>
          </cell>
          <cell r="AK198">
            <v>10</v>
          </cell>
          <cell r="AL198">
            <v>10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10</v>
          </cell>
          <cell r="AR198">
            <v>0</v>
          </cell>
          <cell r="AS198">
            <v>0</v>
          </cell>
          <cell r="AT198">
            <v>0</v>
          </cell>
          <cell r="AU198">
            <v>9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74</v>
          </cell>
          <cell r="BA198">
            <v>0</v>
          </cell>
          <cell r="BB198">
            <v>0</v>
          </cell>
        </row>
        <row r="199">
          <cell r="B199" t="str">
            <v>MLXM7</v>
          </cell>
          <cell r="C199" t="str">
            <v>Meloxicam 7,5 mg Tablet (7)</v>
          </cell>
          <cell r="D199">
            <v>50</v>
          </cell>
          <cell r="E199" t="str">
            <v>tablet</v>
          </cell>
          <cell r="F199">
            <v>0</v>
          </cell>
          <cell r="G199">
            <v>0</v>
          </cell>
          <cell r="H199">
            <v>0</v>
          </cell>
          <cell r="I199">
            <v>308.18181818181813</v>
          </cell>
          <cell r="J199">
            <v>339</v>
          </cell>
          <cell r="K199">
            <v>406.8</v>
          </cell>
          <cell r="L199">
            <v>400</v>
          </cell>
          <cell r="M199">
            <v>500</v>
          </cell>
          <cell r="N199">
            <v>0</v>
          </cell>
          <cell r="O199">
            <v>50</v>
          </cell>
          <cell r="P199">
            <v>50</v>
          </cell>
          <cell r="Q199" t="str">
            <v xml:space="preserve"> HTMECA16055</v>
          </cell>
          <cell r="R199">
            <v>45261</v>
          </cell>
          <cell r="S199" t="str">
            <v>KP05/15</v>
          </cell>
          <cell r="T199" t="str">
            <v>APOTEK BUMI MEDIKA GANESA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10</v>
          </cell>
          <cell r="AY199">
            <v>0</v>
          </cell>
          <cell r="AZ199">
            <v>10</v>
          </cell>
          <cell r="BA199">
            <v>0</v>
          </cell>
          <cell r="BB199">
            <v>40</v>
          </cell>
        </row>
        <row r="200">
          <cell r="B200" t="str">
            <v>MTFR10</v>
          </cell>
          <cell r="C200" t="str">
            <v xml:space="preserve">Metformin tablet 500 mg (10) </v>
          </cell>
          <cell r="D200">
            <v>200</v>
          </cell>
          <cell r="E200" t="str">
            <v>tablet</v>
          </cell>
          <cell r="F200">
            <v>0</v>
          </cell>
          <cell r="G200">
            <v>0</v>
          </cell>
          <cell r="H200">
            <v>0</v>
          </cell>
          <cell r="I200">
            <v>159.0925</v>
          </cell>
          <cell r="J200">
            <v>175.00175000000002</v>
          </cell>
          <cell r="K200">
            <v>210.00210000000001</v>
          </cell>
          <cell r="L200">
            <v>200</v>
          </cell>
          <cell r="M200">
            <v>300</v>
          </cell>
          <cell r="N200">
            <v>0</v>
          </cell>
          <cell r="O200">
            <v>0</v>
          </cell>
          <cell r="P200">
            <v>0</v>
          </cell>
          <cell r="Q200" t="str">
            <v>HTMFNB15080</v>
          </cell>
          <cell r="R200">
            <v>45170</v>
          </cell>
          <cell r="S200" t="str">
            <v>KP10/3</v>
          </cell>
          <cell r="T200" t="str">
            <v>PT.ENSEVAL PUTERA MEGATRADING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</row>
        <row r="201">
          <cell r="B201" t="str">
            <v>MTFR11</v>
          </cell>
          <cell r="C201" t="str">
            <v xml:space="preserve">Metformin tablet 500 mg (11) </v>
          </cell>
          <cell r="D201">
            <v>200</v>
          </cell>
          <cell r="E201" t="str">
            <v>tablet</v>
          </cell>
          <cell r="F201">
            <v>0</v>
          </cell>
          <cell r="G201">
            <v>0</v>
          </cell>
          <cell r="H201">
            <v>0</v>
          </cell>
          <cell r="I201">
            <v>172.72499999999999</v>
          </cell>
          <cell r="J201">
            <v>189.9975</v>
          </cell>
          <cell r="K201">
            <v>227.99699999999999</v>
          </cell>
          <cell r="L201">
            <v>200</v>
          </cell>
          <cell r="M201">
            <v>300</v>
          </cell>
          <cell r="N201">
            <v>590</v>
          </cell>
          <cell r="O201">
            <v>0</v>
          </cell>
          <cell r="P201">
            <v>590</v>
          </cell>
          <cell r="Q201" t="str">
            <v>HTMFNB21641</v>
          </cell>
          <cell r="R201">
            <v>45323</v>
          </cell>
          <cell r="S201" t="str">
            <v>KP04/2</v>
          </cell>
          <cell r="T201" t="str">
            <v>PT SINGGASANA WITRA SURYAMAS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90</v>
          </cell>
          <cell r="AD201">
            <v>60</v>
          </cell>
          <cell r="AE201">
            <v>0</v>
          </cell>
          <cell r="AF201">
            <v>170</v>
          </cell>
          <cell r="AG201">
            <v>270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590</v>
          </cell>
          <cell r="BA201">
            <v>0</v>
          </cell>
          <cell r="BB201">
            <v>0</v>
          </cell>
        </row>
        <row r="202">
          <cell r="B202" t="str">
            <v>MTFR12</v>
          </cell>
          <cell r="C202" t="str">
            <v xml:space="preserve">Metformin tablet 500 mg (12) </v>
          </cell>
          <cell r="D202">
            <v>200</v>
          </cell>
          <cell r="E202" t="str">
            <v>tablet</v>
          </cell>
          <cell r="F202">
            <v>0</v>
          </cell>
          <cell r="G202">
            <v>0</v>
          </cell>
          <cell r="H202">
            <v>0</v>
          </cell>
          <cell r="I202">
            <v>172.72499999999999</v>
          </cell>
          <cell r="J202">
            <v>189.9975</v>
          </cell>
          <cell r="K202">
            <v>227.99699999999999</v>
          </cell>
          <cell r="L202">
            <v>200</v>
          </cell>
          <cell r="M202">
            <v>300</v>
          </cell>
          <cell r="N202">
            <v>0</v>
          </cell>
          <cell r="O202">
            <v>400</v>
          </cell>
          <cell r="P202">
            <v>400</v>
          </cell>
          <cell r="Q202" t="str">
            <v>HTMFNB21578</v>
          </cell>
          <cell r="R202">
            <v>45323</v>
          </cell>
          <cell r="S202" t="str">
            <v>KP05/6</v>
          </cell>
          <cell r="T202" t="str">
            <v>PT Singgasana Witra Suryamas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86</v>
          </cell>
          <cell r="AL202">
            <v>0</v>
          </cell>
          <cell r="AM202">
            <v>0</v>
          </cell>
          <cell r="AN202">
            <v>30</v>
          </cell>
          <cell r="AO202">
            <v>0</v>
          </cell>
          <cell r="AP202">
            <v>0</v>
          </cell>
          <cell r="AQ202">
            <v>90</v>
          </cell>
          <cell r="AR202">
            <v>90</v>
          </cell>
          <cell r="AS202">
            <v>20</v>
          </cell>
          <cell r="AT202">
            <v>0</v>
          </cell>
          <cell r="AU202">
            <v>30</v>
          </cell>
          <cell r="AV202">
            <v>0</v>
          </cell>
          <cell r="AW202">
            <v>0</v>
          </cell>
          <cell r="AX202">
            <v>0</v>
          </cell>
          <cell r="AY202">
            <v>54</v>
          </cell>
          <cell r="AZ202">
            <v>400</v>
          </cell>
          <cell r="BA202">
            <v>0</v>
          </cell>
          <cell r="BB202">
            <v>0</v>
          </cell>
        </row>
        <row r="203">
          <cell r="B203" t="str">
            <v>MTFR13</v>
          </cell>
          <cell r="C203" t="str">
            <v xml:space="preserve">Metformin tablet 500 mg (13) </v>
          </cell>
          <cell r="D203">
            <v>200</v>
          </cell>
          <cell r="E203" t="str">
            <v>tablet</v>
          </cell>
          <cell r="F203">
            <v>0</v>
          </cell>
          <cell r="G203">
            <v>0</v>
          </cell>
          <cell r="H203">
            <v>0</v>
          </cell>
          <cell r="I203">
            <v>159.09090909090907</v>
          </cell>
          <cell r="J203">
            <v>175</v>
          </cell>
          <cell r="K203">
            <v>210</v>
          </cell>
          <cell r="L203">
            <v>200</v>
          </cell>
          <cell r="M203">
            <v>300</v>
          </cell>
          <cell r="N203">
            <v>0</v>
          </cell>
          <cell r="O203">
            <v>600</v>
          </cell>
          <cell r="P203">
            <v>600</v>
          </cell>
          <cell r="Q203" t="str">
            <v>HTMFNB22847</v>
          </cell>
          <cell r="R203">
            <v>45383</v>
          </cell>
          <cell r="S203" t="str">
            <v>KP05/10</v>
          </cell>
          <cell r="T203" t="str">
            <v>PT KUDAMAS JAYA MAKMUR SENTOSA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36</v>
          </cell>
          <cell r="AZ203">
            <v>36</v>
          </cell>
          <cell r="BA203">
            <v>0</v>
          </cell>
          <cell r="BB203">
            <v>564</v>
          </cell>
        </row>
        <row r="204">
          <cell r="B204" t="str">
            <v>MTFRS22</v>
          </cell>
          <cell r="C204" t="str">
            <v>Metformin tablet 850 mg (2)</v>
          </cell>
          <cell r="D204">
            <v>100</v>
          </cell>
          <cell r="E204" t="str">
            <v>tablet</v>
          </cell>
          <cell r="F204">
            <v>0</v>
          </cell>
          <cell r="G204">
            <v>0</v>
          </cell>
          <cell r="H204">
            <v>0</v>
          </cell>
          <cell r="I204">
            <v>272.72727272727269</v>
          </cell>
          <cell r="J204">
            <v>300</v>
          </cell>
          <cell r="K204">
            <v>360</v>
          </cell>
          <cell r="L204">
            <v>300</v>
          </cell>
          <cell r="M204">
            <v>400</v>
          </cell>
          <cell r="N204">
            <v>0</v>
          </cell>
          <cell r="O204">
            <v>0</v>
          </cell>
          <cell r="P204">
            <v>0</v>
          </cell>
          <cell r="Q204">
            <v>60830</v>
          </cell>
          <cell r="R204">
            <v>44682</v>
          </cell>
          <cell r="S204" t="str">
            <v>KP11/03</v>
          </cell>
          <cell r="T204" t="str">
            <v>APOTEK TUNAS JAYA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</row>
        <row r="205">
          <cell r="B205" t="str">
            <v>MTHLS15</v>
          </cell>
          <cell r="C205" t="str">
            <v>Methylprednisolone tablet 4 mg (15)</v>
          </cell>
          <cell r="D205">
            <v>100</v>
          </cell>
          <cell r="E205" t="str">
            <v>tablet</v>
          </cell>
          <cell r="F205">
            <v>0</v>
          </cell>
          <cell r="G205">
            <v>0</v>
          </cell>
          <cell r="H205">
            <v>0</v>
          </cell>
          <cell r="I205">
            <v>303.03030303030306</v>
          </cell>
          <cell r="J205">
            <v>333.33333333333337</v>
          </cell>
          <cell r="K205">
            <v>400</v>
          </cell>
          <cell r="L205">
            <v>400</v>
          </cell>
          <cell r="M205">
            <v>400</v>
          </cell>
          <cell r="N205">
            <v>0</v>
          </cell>
          <cell r="O205">
            <v>0</v>
          </cell>
          <cell r="P205">
            <v>0</v>
          </cell>
          <cell r="Q205" t="str">
            <v>2112055</v>
          </cell>
          <cell r="R205">
            <v>45261</v>
          </cell>
          <cell r="S205" t="str">
            <v>KP03/16</v>
          </cell>
          <cell r="T205" t="str">
            <v>APOTEK BUMI MEDIKA GANESA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</row>
        <row r="206">
          <cell r="B206" t="str">
            <v>MTHLS16</v>
          </cell>
          <cell r="C206" t="str">
            <v>Methylprednisolone tablet 4 mg (16)</v>
          </cell>
          <cell r="D206">
            <v>100</v>
          </cell>
          <cell r="E206" t="str">
            <v>tablet</v>
          </cell>
          <cell r="F206">
            <v>0</v>
          </cell>
          <cell r="G206">
            <v>0</v>
          </cell>
          <cell r="H206">
            <v>0</v>
          </cell>
          <cell r="I206">
            <v>259.08345000000003</v>
          </cell>
          <cell r="J206">
            <v>284.99179500000008</v>
          </cell>
          <cell r="K206">
            <v>341.99015400000008</v>
          </cell>
          <cell r="L206">
            <v>300</v>
          </cell>
          <cell r="M206">
            <v>400</v>
          </cell>
          <cell r="N206">
            <v>440</v>
          </cell>
          <cell r="O206">
            <v>0</v>
          </cell>
          <cell r="P206">
            <v>440</v>
          </cell>
          <cell r="Q206" t="str">
            <v>HTMPSD21311</v>
          </cell>
          <cell r="R206">
            <v>45292</v>
          </cell>
          <cell r="S206" t="str">
            <v>KP04/3</v>
          </cell>
          <cell r="T206" t="str">
            <v>PT Enseval Putera Megatrading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20</v>
          </cell>
          <cell r="AD206">
            <v>34</v>
          </cell>
          <cell r="AE206">
            <v>0</v>
          </cell>
          <cell r="AF206">
            <v>25</v>
          </cell>
          <cell r="AG206">
            <v>20</v>
          </cell>
          <cell r="AH206">
            <v>0</v>
          </cell>
          <cell r="AI206">
            <v>0</v>
          </cell>
          <cell r="AJ206">
            <v>0</v>
          </cell>
          <cell r="AK206">
            <v>40</v>
          </cell>
          <cell r="AL206">
            <v>10</v>
          </cell>
          <cell r="AM206">
            <v>30</v>
          </cell>
          <cell r="AN206">
            <v>20</v>
          </cell>
          <cell r="AO206">
            <v>0</v>
          </cell>
          <cell r="AP206">
            <v>0</v>
          </cell>
          <cell r="AQ206">
            <v>50</v>
          </cell>
          <cell r="AR206">
            <v>32</v>
          </cell>
          <cell r="AS206">
            <v>40</v>
          </cell>
          <cell r="AT206">
            <v>0</v>
          </cell>
          <cell r="AU206">
            <v>50</v>
          </cell>
          <cell r="AV206">
            <v>0</v>
          </cell>
          <cell r="AW206">
            <v>0</v>
          </cell>
          <cell r="AX206">
            <v>46</v>
          </cell>
          <cell r="AY206">
            <v>10</v>
          </cell>
          <cell r="AZ206">
            <v>427</v>
          </cell>
          <cell r="BA206">
            <v>0</v>
          </cell>
          <cell r="BB206">
            <v>13</v>
          </cell>
        </row>
        <row r="207">
          <cell r="B207" t="str">
            <v>MTCLS1</v>
          </cell>
          <cell r="C207" t="str">
            <v xml:space="preserve">Metoclopramide tablet 10 mg </v>
          </cell>
          <cell r="D207">
            <v>100</v>
          </cell>
          <cell r="E207" t="str">
            <v>tablet</v>
          </cell>
          <cell r="F207">
            <v>100</v>
          </cell>
          <cell r="G207">
            <v>110.00000000000001</v>
          </cell>
          <cell r="H207">
            <v>132</v>
          </cell>
          <cell r="I207">
            <v>130</v>
          </cell>
          <cell r="J207">
            <v>143</v>
          </cell>
          <cell r="K207">
            <v>171.6</v>
          </cell>
          <cell r="L207">
            <v>200</v>
          </cell>
          <cell r="M207">
            <v>200</v>
          </cell>
          <cell r="N207">
            <v>80</v>
          </cell>
          <cell r="O207">
            <v>0</v>
          </cell>
          <cell r="P207">
            <v>80</v>
          </cell>
          <cell r="Q207" t="str">
            <v>C80622B</v>
          </cell>
          <cell r="R207">
            <v>44987</v>
          </cell>
          <cell r="S207">
            <v>2801956245</v>
          </cell>
          <cell r="T207" t="str">
            <v>PT. KIMIA FARMA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10</v>
          </cell>
          <cell r="BA207">
            <v>0</v>
          </cell>
          <cell r="BB207">
            <v>70</v>
          </cell>
        </row>
        <row r="208">
          <cell r="B208" t="str">
            <v>METRL1</v>
          </cell>
          <cell r="C208" t="str">
            <v>Metronidazole Tablet 500 mg</v>
          </cell>
          <cell r="D208">
            <v>100</v>
          </cell>
          <cell r="E208" t="str">
            <v>tablet</v>
          </cell>
          <cell r="F208">
            <v>0</v>
          </cell>
          <cell r="G208">
            <v>0</v>
          </cell>
          <cell r="H208">
            <v>0</v>
          </cell>
          <cell r="I208">
            <v>219.99999999999997</v>
          </cell>
          <cell r="J208">
            <v>242</v>
          </cell>
          <cell r="K208">
            <v>290.39999999999998</v>
          </cell>
          <cell r="L208">
            <v>300</v>
          </cell>
          <cell r="M208">
            <v>300</v>
          </cell>
          <cell r="N208">
            <v>213</v>
          </cell>
          <cell r="O208">
            <v>0</v>
          </cell>
          <cell r="P208">
            <v>213</v>
          </cell>
          <cell r="Q208" t="str">
            <v>046413</v>
          </cell>
          <cell r="R208">
            <v>45962</v>
          </cell>
          <cell r="S208" t="str">
            <v>KP01/03</v>
          </cell>
          <cell r="T208" t="str">
            <v>PT KUDAMAS JAYA MAKMUR SENTOSA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12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25</v>
          </cell>
          <cell r="AL208">
            <v>0</v>
          </cell>
          <cell r="AM208">
            <v>15</v>
          </cell>
          <cell r="AN208">
            <v>10</v>
          </cell>
          <cell r="AO208">
            <v>0</v>
          </cell>
          <cell r="AP208">
            <v>0</v>
          </cell>
          <cell r="AQ208">
            <v>0</v>
          </cell>
          <cell r="AR208">
            <v>21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25</v>
          </cell>
          <cell r="AY208">
            <v>0</v>
          </cell>
          <cell r="AZ208">
            <v>108</v>
          </cell>
          <cell r="BA208">
            <v>0</v>
          </cell>
          <cell r="BB208">
            <v>105</v>
          </cell>
        </row>
        <row r="209">
          <cell r="B209" t="str">
            <v>MCNZX1</v>
          </cell>
          <cell r="C209" t="str">
            <v>Miconazole cream 2% 10 gr</v>
          </cell>
          <cell r="D209">
            <v>1</v>
          </cell>
          <cell r="E209" t="str">
            <v>tube</v>
          </cell>
          <cell r="F209">
            <v>3250</v>
          </cell>
          <cell r="G209">
            <v>3575.0000000000005</v>
          </cell>
          <cell r="H209">
            <v>4290</v>
          </cell>
          <cell r="I209">
            <v>3250</v>
          </cell>
          <cell r="J209">
            <v>3575.0000000000005</v>
          </cell>
          <cell r="K209">
            <v>4290</v>
          </cell>
          <cell r="L209">
            <v>3600</v>
          </cell>
          <cell r="M209">
            <v>4300</v>
          </cell>
          <cell r="N209">
            <v>3</v>
          </cell>
          <cell r="O209">
            <v>0</v>
          </cell>
          <cell r="P209">
            <v>3</v>
          </cell>
          <cell r="Q209" t="str">
            <v>F81559W</v>
          </cell>
          <cell r="R209">
            <v>44713</v>
          </cell>
          <cell r="S209">
            <v>2801956245</v>
          </cell>
          <cell r="T209" t="str">
            <v>PT. KIMIA FARMA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1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1</v>
          </cell>
          <cell r="BA209">
            <v>0</v>
          </cell>
          <cell r="BB209">
            <v>2</v>
          </cell>
        </row>
        <row r="210">
          <cell r="B210" t="str">
            <v>MCNZX2</v>
          </cell>
          <cell r="C210" t="str">
            <v>Miconazole cream 2% 10 gr (2)</v>
          </cell>
          <cell r="D210">
            <v>1</v>
          </cell>
          <cell r="E210" t="str">
            <v>tube</v>
          </cell>
          <cell r="F210">
            <v>3250</v>
          </cell>
          <cell r="G210">
            <v>3575.0000000000005</v>
          </cell>
          <cell r="H210">
            <v>4290</v>
          </cell>
          <cell r="I210">
            <v>3250</v>
          </cell>
          <cell r="J210">
            <v>3575.0000000000005</v>
          </cell>
          <cell r="K210">
            <v>4290</v>
          </cell>
          <cell r="L210">
            <v>3600</v>
          </cell>
          <cell r="M210">
            <v>4300</v>
          </cell>
          <cell r="N210">
            <v>2</v>
          </cell>
          <cell r="O210">
            <v>0</v>
          </cell>
          <cell r="P210">
            <v>2</v>
          </cell>
          <cell r="Q210" t="str">
            <v>F91019W</v>
          </cell>
          <cell r="R210">
            <v>45078</v>
          </cell>
          <cell r="S210" t="str">
            <v>NA</v>
          </cell>
          <cell r="T210" t="str">
            <v>NA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2</v>
          </cell>
        </row>
        <row r="211">
          <cell r="B211" t="str">
            <v>MCNZX3</v>
          </cell>
          <cell r="C211" t="str">
            <v>Miconazole cream 2% 10 gr (3)</v>
          </cell>
          <cell r="D211">
            <v>10</v>
          </cell>
          <cell r="E211" t="str">
            <v>tube</v>
          </cell>
          <cell r="F211">
            <v>0</v>
          </cell>
          <cell r="G211">
            <v>0</v>
          </cell>
          <cell r="H211">
            <v>0</v>
          </cell>
          <cell r="I211">
            <v>2772.681818181818</v>
          </cell>
          <cell r="J211">
            <v>3049.95</v>
          </cell>
          <cell r="K211">
            <v>3659.9399999999996</v>
          </cell>
          <cell r="L211">
            <v>3100</v>
          </cell>
          <cell r="M211">
            <v>3700</v>
          </cell>
          <cell r="N211">
            <v>20</v>
          </cell>
          <cell r="O211">
            <v>0</v>
          </cell>
          <cell r="P211">
            <v>20</v>
          </cell>
          <cell r="Q211" t="str">
            <v>1I03</v>
          </cell>
          <cell r="R211">
            <v>45170</v>
          </cell>
          <cell r="S211" t="str">
            <v>KP11/4</v>
          </cell>
          <cell r="T211" t="str">
            <v>PT KUDAMAS JAYA MAKMUR SENTOSA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20</v>
          </cell>
        </row>
        <row r="212">
          <cell r="B212" t="str">
            <v>MNOS21</v>
          </cell>
          <cell r="C212" t="str">
            <v>Minosep Gargle 150 mL</v>
          </cell>
          <cell r="D212">
            <v>1</v>
          </cell>
          <cell r="E212" t="str">
            <v>botol</v>
          </cell>
          <cell r="F212">
            <v>0</v>
          </cell>
          <cell r="G212">
            <v>0</v>
          </cell>
          <cell r="H212">
            <v>0</v>
          </cell>
          <cell r="I212">
            <v>29818.181818181816</v>
          </cell>
          <cell r="J212">
            <v>32800</v>
          </cell>
          <cell r="K212">
            <v>39360</v>
          </cell>
          <cell r="L212">
            <v>32800</v>
          </cell>
          <cell r="M212">
            <v>39400</v>
          </cell>
          <cell r="N212">
            <v>1</v>
          </cell>
          <cell r="O212">
            <v>0</v>
          </cell>
          <cell r="P212">
            <v>1</v>
          </cell>
          <cell r="Q212" t="str">
            <v>10308</v>
          </cell>
          <cell r="R212">
            <v>45352</v>
          </cell>
          <cell r="S212" t="str">
            <v>KP03/3</v>
          </cell>
          <cell r="T212" t="str">
            <v>PT PLANET EXCELENCIA PHARMACY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1</v>
          </cell>
          <cell r="AY212">
            <v>0</v>
          </cell>
          <cell r="AZ212">
            <v>1</v>
          </cell>
          <cell r="BA212">
            <v>0</v>
          </cell>
          <cell r="BB212">
            <v>0</v>
          </cell>
        </row>
        <row r="213">
          <cell r="B213" t="str">
            <v>MNOS1</v>
          </cell>
          <cell r="C213" t="str">
            <v>Minosep Obat Kumur</v>
          </cell>
          <cell r="D213">
            <v>1</v>
          </cell>
          <cell r="E213" t="str">
            <v>botol</v>
          </cell>
          <cell r="F213">
            <v>0</v>
          </cell>
          <cell r="G213">
            <v>0</v>
          </cell>
          <cell r="H213">
            <v>0</v>
          </cell>
          <cell r="I213">
            <v>19545</v>
          </cell>
          <cell r="J213">
            <v>21499.5</v>
          </cell>
          <cell r="K213">
            <v>25799.399999999998</v>
          </cell>
          <cell r="L213">
            <v>21500</v>
          </cell>
          <cell r="M213">
            <v>25800</v>
          </cell>
          <cell r="N213">
            <v>0</v>
          </cell>
          <cell r="O213">
            <v>0</v>
          </cell>
          <cell r="P213">
            <v>0</v>
          </cell>
          <cell r="Q213" t="str">
            <v>10719</v>
          </cell>
          <cell r="R213">
            <v>45474</v>
          </cell>
          <cell r="S213" t="str">
            <v>KP01/03</v>
          </cell>
          <cell r="T213" t="str">
            <v>PT KUDAMAS JAYA MAKMUR SENTOSA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</row>
        <row r="214">
          <cell r="B214" t="str">
            <v>MNOS2</v>
          </cell>
          <cell r="C214" t="str">
            <v>Minosep Obat Kumur (2)</v>
          </cell>
          <cell r="D214">
            <v>1</v>
          </cell>
          <cell r="E214" t="str">
            <v>botol</v>
          </cell>
          <cell r="F214">
            <v>0</v>
          </cell>
          <cell r="G214">
            <v>0</v>
          </cell>
          <cell r="H214">
            <v>0</v>
          </cell>
          <cell r="I214">
            <v>25000</v>
          </cell>
          <cell r="J214">
            <v>27500.000000000004</v>
          </cell>
          <cell r="K214">
            <v>33000</v>
          </cell>
          <cell r="L214">
            <v>27500</v>
          </cell>
          <cell r="M214">
            <v>33000</v>
          </cell>
          <cell r="N214">
            <v>3</v>
          </cell>
          <cell r="O214">
            <v>0</v>
          </cell>
          <cell r="P214">
            <v>3</v>
          </cell>
          <cell r="Q214" t="str">
            <v>11001</v>
          </cell>
          <cell r="R214">
            <v>45566</v>
          </cell>
          <cell r="S214" t="str">
            <v>KP04/2</v>
          </cell>
          <cell r="T214" t="str">
            <v>PT SINGGASANA WITRA SURYAMAS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1</v>
          </cell>
          <cell r="AD214">
            <v>0</v>
          </cell>
          <cell r="AE214">
            <v>1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2</v>
          </cell>
          <cell r="BA214">
            <v>0</v>
          </cell>
          <cell r="BB214">
            <v>1</v>
          </cell>
        </row>
        <row r="215">
          <cell r="B215" t="str">
            <v>MNOS3</v>
          </cell>
          <cell r="C215" t="str">
            <v>Minosep Obat Kumur (3)</v>
          </cell>
          <cell r="D215">
            <v>1</v>
          </cell>
          <cell r="E215" t="str">
            <v>botol</v>
          </cell>
          <cell r="F215">
            <v>0</v>
          </cell>
          <cell r="G215">
            <v>0</v>
          </cell>
          <cell r="H215">
            <v>0</v>
          </cell>
          <cell r="I215">
            <v>19727.272727272724</v>
          </cell>
          <cell r="J215">
            <v>21700</v>
          </cell>
          <cell r="K215">
            <v>26040</v>
          </cell>
          <cell r="L215">
            <v>21700</v>
          </cell>
          <cell r="M215">
            <v>26100</v>
          </cell>
          <cell r="N215">
            <v>0</v>
          </cell>
          <cell r="O215">
            <v>10</v>
          </cell>
          <cell r="P215">
            <v>10</v>
          </cell>
          <cell r="Q215" t="str">
            <v>10929</v>
          </cell>
          <cell r="R215">
            <v>45536</v>
          </cell>
          <cell r="S215" t="str">
            <v>KP05/2</v>
          </cell>
          <cell r="T215" t="str">
            <v>PT KUDAMAS JAYA MAKMUR SENTOSA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1</v>
          </cell>
          <cell r="AG215">
            <v>1</v>
          </cell>
          <cell r="AH215">
            <v>0</v>
          </cell>
          <cell r="AI215">
            <v>0</v>
          </cell>
          <cell r="AJ215">
            <v>0</v>
          </cell>
          <cell r="AK215">
            <v>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</v>
          </cell>
          <cell r="AZ215">
            <v>4</v>
          </cell>
          <cell r="BA215">
            <v>0</v>
          </cell>
          <cell r="BB215">
            <v>6</v>
          </cell>
        </row>
        <row r="216">
          <cell r="B216" t="str">
            <v>NACLL3</v>
          </cell>
          <cell r="C216" t="str">
            <v>NaCl 0,9% Larutan 100 mL (3)</v>
          </cell>
          <cell r="D216">
            <v>1</v>
          </cell>
          <cell r="E216" t="str">
            <v>labu</v>
          </cell>
          <cell r="F216">
            <v>0</v>
          </cell>
          <cell r="G216">
            <v>0</v>
          </cell>
          <cell r="H216">
            <v>0</v>
          </cell>
          <cell r="I216">
            <v>14550</v>
          </cell>
          <cell r="J216">
            <v>16005.000000000002</v>
          </cell>
          <cell r="K216">
            <v>19206</v>
          </cell>
          <cell r="L216">
            <v>16100</v>
          </cell>
          <cell r="M216">
            <v>19300</v>
          </cell>
          <cell r="N216">
            <v>8</v>
          </cell>
          <cell r="O216">
            <v>0</v>
          </cell>
          <cell r="P216">
            <v>8</v>
          </cell>
          <cell r="Q216" t="str">
            <v>PD303D</v>
          </cell>
          <cell r="R216">
            <v>45108</v>
          </cell>
          <cell r="S216" t="str">
            <v>KP11/3</v>
          </cell>
          <cell r="T216" t="str">
            <v>PT.PENTA VALENT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1</v>
          </cell>
          <cell r="AN216">
            <v>1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4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6</v>
          </cell>
          <cell r="BA216">
            <v>0</v>
          </cell>
          <cell r="BB216">
            <v>2</v>
          </cell>
        </row>
        <row r="217">
          <cell r="B217" t="str">
            <v>NACLL2</v>
          </cell>
          <cell r="C217" t="str">
            <v>NaCl 0,9% Larutan 500 mL (2)</v>
          </cell>
          <cell r="D217">
            <v>1</v>
          </cell>
          <cell r="E217" t="str">
            <v>labu</v>
          </cell>
          <cell r="F217">
            <v>0</v>
          </cell>
          <cell r="G217">
            <v>0</v>
          </cell>
          <cell r="H217">
            <v>0</v>
          </cell>
          <cell r="I217">
            <v>6818.181818181818</v>
          </cell>
          <cell r="J217">
            <v>7500</v>
          </cell>
          <cell r="K217">
            <v>9000</v>
          </cell>
          <cell r="L217">
            <v>7500</v>
          </cell>
          <cell r="M217">
            <v>9000</v>
          </cell>
          <cell r="N217">
            <v>0</v>
          </cell>
          <cell r="O217">
            <v>0</v>
          </cell>
          <cell r="P217">
            <v>0</v>
          </cell>
          <cell r="Q217" t="str">
            <v>310804</v>
          </cell>
          <cell r="R217">
            <v>46204</v>
          </cell>
          <cell r="S217" t="str">
            <v>KP10/10</v>
          </cell>
          <cell r="T217" t="str">
            <v>PT KUDAMAS JAYA MAKMUR SENTOSA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</row>
        <row r="218">
          <cell r="B218" t="str">
            <v>NACLL4</v>
          </cell>
          <cell r="C218" t="str">
            <v>NaCl 0,9% Larutan 500mL (4)</v>
          </cell>
          <cell r="D218">
            <v>1</v>
          </cell>
          <cell r="E218" t="str">
            <v>labu</v>
          </cell>
          <cell r="F218">
            <v>0</v>
          </cell>
          <cell r="G218">
            <v>0</v>
          </cell>
          <cell r="H218">
            <v>0</v>
          </cell>
          <cell r="I218">
            <v>6818.181818181818</v>
          </cell>
          <cell r="J218">
            <v>7500</v>
          </cell>
          <cell r="K218">
            <v>9000</v>
          </cell>
          <cell r="L218">
            <v>7500</v>
          </cell>
          <cell r="M218">
            <v>9000</v>
          </cell>
          <cell r="N218">
            <v>16</v>
          </cell>
          <cell r="O218">
            <v>0</v>
          </cell>
          <cell r="P218">
            <v>16</v>
          </cell>
          <cell r="Q218" t="str">
            <v>410802</v>
          </cell>
          <cell r="R218">
            <v>46204</v>
          </cell>
          <cell r="S218" t="str">
            <v>KP11/10</v>
          </cell>
          <cell r="T218" t="str">
            <v>PT KUDAMAS JAYA MAKMUR SENTOSA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1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1</v>
          </cell>
          <cell r="BA218">
            <v>3</v>
          </cell>
          <cell r="BB218">
            <v>12</v>
          </cell>
        </row>
        <row r="219">
          <cell r="B219" t="str">
            <v>NABIC2</v>
          </cell>
          <cell r="C219" t="str">
            <v>Natrium Bicarbonat Tablet 500 mg (2)</v>
          </cell>
          <cell r="D219">
            <v>100</v>
          </cell>
          <cell r="E219" t="str">
            <v>tablet</v>
          </cell>
          <cell r="F219">
            <v>0</v>
          </cell>
          <cell r="G219">
            <v>0</v>
          </cell>
          <cell r="H219">
            <v>0</v>
          </cell>
          <cell r="I219">
            <v>55</v>
          </cell>
          <cell r="J219">
            <v>60.500000000000007</v>
          </cell>
          <cell r="K219">
            <v>72.600000000000009</v>
          </cell>
          <cell r="L219">
            <v>100</v>
          </cell>
          <cell r="M219">
            <v>100</v>
          </cell>
          <cell r="N219">
            <v>665</v>
          </cell>
          <cell r="O219">
            <v>0</v>
          </cell>
          <cell r="P219">
            <v>665</v>
          </cell>
          <cell r="Q219" t="str">
            <v>01910103</v>
          </cell>
          <cell r="R219">
            <v>45200</v>
          </cell>
          <cell r="S219" t="str">
            <v>FJ1911/3525</v>
          </cell>
          <cell r="T219" t="str">
            <v>PT KUDAMAS MAKMUR SENTOSA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665</v>
          </cell>
        </row>
        <row r="220">
          <cell r="B220" t="str">
            <v>NTRMS30</v>
          </cell>
          <cell r="C220" t="str">
            <v>Natrium Diklofenak tablet 50 mg (10)</v>
          </cell>
          <cell r="D220">
            <v>50</v>
          </cell>
          <cell r="E220" t="str">
            <v>tablet</v>
          </cell>
          <cell r="F220">
            <v>0</v>
          </cell>
          <cell r="G220">
            <v>0</v>
          </cell>
          <cell r="H220">
            <v>0</v>
          </cell>
          <cell r="I220">
            <v>300</v>
          </cell>
          <cell r="J220">
            <v>330</v>
          </cell>
          <cell r="K220">
            <v>396</v>
          </cell>
          <cell r="L220">
            <v>400</v>
          </cell>
          <cell r="M220">
            <v>400</v>
          </cell>
          <cell r="N220">
            <v>62</v>
          </cell>
          <cell r="O220">
            <v>0</v>
          </cell>
          <cell r="P220">
            <v>62</v>
          </cell>
          <cell r="Q220" t="str">
            <v>043413</v>
          </cell>
          <cell r="R220">
            <v>45231</v>
          </cell>
          <cell r="S220" t="str">
            <v>KP04/2</v>
          </cell>
          <cell r="T220" t="str">
            <v>PT SINGGASANA WITRA SURYAMAS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10</v>
          </cell>
          <cell r="AD220">
            <v>10</v>
          </cell>
          <cell r="AE220">
            <v>10</v>
          </cell>
          <cell r="AF220">
            <v>25</v>
          </cell>
          <cell r="AG220">
            <v>7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62</v>
          </cell>
          <cell r="BA220">
            <v>0</v>
          </cell>
          <cell r="BB220">
            <v>0</v>
          </cell>
        </row>
        <row r="221">
          <cell r="B221" t="str">
            <v>NTRMS31</v>
          </cell>
          <cell r="C221" t="str">
            <v>Natrium Diklofenak tablet 50 mg (11)</v>
          </cell>
          <cell r="D221">
            <v>50</v>
          </cell>
          <cell r="E221" t="str">
            <v>tablet</v>
          </cell>
          <cell r="F221">
            <v>0</v>
          </cell>
          <cell r="G221">
            <v>0</v>
          </cell>
          <cell r="H221">
            <v>0</v>
          </cell>
          <cell r="I221">
            <v>300</v>
          </cell>
          <cell r="J221">
            <v>330</v>
          </cell>
          <cell r="K221">
            <v>396</v>
          </cell>
          <cell r="L221">
            <v>400</v>
          </cell>
          <cell r="M221">
            <v>400</v>
          </cell>
          <cell r="N221">
            <v>200</v>
          </cell>
          <cell r="O221">
            <v>0</v>
          </cell>
          <cell r="P221">
            <v>200</v>
          </cell>
          <cell r="Q221" t="str">
            <v>043413</v>
          </cell>
          <cell r="R221">
            <v>45231</v>
          </cell>
          <cell r="S221" t="str">
            <v>KP04/6</v>
          </cell>
          <cell r="T221" t="str">
            <v>PT SINGGASANA WITRA SURYAMAS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13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35</v>
          </cell>
          <cell r="AM221">
            <v>11</v>
          </cell>
          <cell r="AN221">
            <v>0</v>
          </cell>
          <cell r="AO221">
            <v>0</v>
          </cell>
          <cell r="AP221">
            <v>0</v>
          </cell>
          <cell r="AQ221">
            <v>30</v>
          </cell>
          <cell r="AR221">
            <v>0</v>
          </cell>
          <cell r="AS221">
            <v>32</v>
          </cell>
          <cell r="AT221">
            <v>0</v>
          </cell>
          <cell r="AU221">
            <v>20</v>
          </cell>
          <cell r="AV221">
            <v>0</v>
          </cell>
          <cell r="AW221">
            <v>0</v>
          </cell>
          <cell r="AX221">
            <v>20</v>
          </cell>
          <cell r="AY221">
            <v>10</v>
          </cell>
          <cell r="AZ221">
            <v>171</v>
          </cell>
          <cell r="BA221">
            <v>0</v>
          </cell>
          <cell r="BB221">
            <v>29</v>
          </cell>
        </row>
        <row r="222">
          <cell r="B222" t="str">
            <v>NTRMS32</v>
          </cell>
          <cell r="C222" t="str">
            <v>Natrium Diklofenak tablet 50 mg (12)</v>
          </cell>
          <cell r="D222">
            <v>50</v>
          </cell>
          <cell r="E222" t="str">
            <v>tablet</v>
          </cell>
          <cell r="F222">
            <v>0</v>
          </cell>
          <cell r="G222">
            <v>0</v>
          </cell>
          <cell r="H222">
            <v>0</v>
          </cell>
          <cell r="I222">
            <v>300</v>
          </cell>
          <cell r="J222">
            <v>330</v>
          </cell>
          <cell r="K222">
            <v>396</v>
          </cell>
          <cell r="L222">
            <v>400</v>
          </cell>
          <cell r="M222">
            <v>400</v>
          </cell>
          <cell r="N222">
            <v>0</v>
          </cell>
          <cell r="O222">
            <v>100</v>
          </cell>
          <cell r="P222">
            <v>100</v>
          </cell>
          <cell r="Q222" t="str">
            <v>050413</v>
          </cell>
          <cell r="R222">
            <v>45261</v>
          </cell>
          <cell r="S222" t="str">
            <v>KP05/6</v>
          </cell>
          <cell r="T222" t="str">
            <v>PT Singgasana Witra Suryamas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100</v>
          </cell>
        </row>
        <row r="223">
          <cell r="B223" t="str">
            <v>NTRMS24</v>
          </cell>
          <cell r="C223" t="str">
            <v>Natrium Diklofenak tablet 50 mg (4)</v>
          </cell>
          <cell r="D223">
            <v>50</v>
          </cell>
          <cell r="E223" t="str">
            <v>tablet</v>
          </cell>
          <cell r="F223">
            <v>0</v>
          </cell>
          <cell r="G223">
            <v>0</v>
          </cell>
          <cell r="H223">
            <v>0</v>
          </cell>
          <cell r="I223">
            <v>366.92</v>
          </cell>
          <cell r="J223">
            <v>403.61200000000002</v>
          </cell>
          <cell r="K223">
            <v>484.33440000000002</v>
          </cell>
          <cell r="L223">
            <v>500</v>
          </cell>
          <cell r="M223">
            <v>500</v>
          </cell>
          <cell r="N223">
            <v>0</v>
          </cell>
          <cell r="O223">
            <v>0</v>
          </cell>
          <cell r="P223">
            <v>0</v>
          </cell>
          <cell r="Q223" t="str">
            <v>F91771J</v>
          </cell>
          <cell r="R223">
            <v>45458</v>
          </cell>
          <cell r="S223" t="str">
            <v>KP03/007</v>
          </cell>
          <cell r="T223" t="str">
            <v>PT KIMIA FARMA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</row>
        <row r="224">
          <cell r="B224" t="str">
            <v>NTRMS29</v>
          </cell>
          <cell r="C224" t="str">
            <v>Natrium Diklofenak tablet 50 mg (9)</v>
          </cell>
          <cell r="D224">
            <v>52</v>
          </cell>
          <cell r="E224" t="str">
            <v>tablet</v>
          </cell>
          <cell r="F224">
            <v>0</v>
          </cell>
          <cell r="G224">
            <v>0</v>
          </cell>
          <cell r="H224">
            <v>0</v>
          </cell>
          <cell r="I224">
            <v>279.09090909090907</v>
          </cell>
          <cell r="J224">
            <v>307</v>
          </cell>
          <cell r="K224">
            <v>368.4</v>
          </cell>
          <cell r="L224">
            <v>400</v>
          </cell>
          <cell r="M224">
            <v>400</v>
          </cell>
          <cell r="N224">
            <v>0</v>
          </cell>
          <cell r="O224">
            <v>0</v>
          </cell>
          <cell r="P224">
            <v>0</v>
          </cell>
          <cell r="Q224" t="str">
            <v xml:space="preserve"> ECG045</v>
          </cell>
          <cell r="R224">
            <v>44743</v>
          </cell>
          <cell r="S224" t="str">
            <v>KP04/1</v>
          </cell>
          <cell r="T224" t="str">
            <v>APOTEK BUMI MEDIKA GANESA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</row>
        <row r="225">
          <cell r="B225" t="str">
            <v>NATRE10</v>
          </cell>
          <cell r="C225" t="str">
            <v>Nature E Kapsul (10)</v>
          </cell>
          <cell r="D225">
            <v>16</v>
          </cell>
          <cell r="E225" t="str">
            <v>kapsul</v>
          </cell>
          <cell r="F225">
            <v>0</v>
          </cell>
          <cell r="G225">
            <v>0</v>
          </cell>
          <cell r="H225">
            <v>0</v>
          </cell>
          <cell r="I225">
            <v>1009.090909090909</v>
          </cell>
          <cell r="J225">
            <v>1110</v>
          </cell>
          <cell r="K225">
            <v>1332</v>
          </cell>
          <cell r="L225">
            <v>1200</v>
          </cell>
          <cell r="M225">
            <v>1400</v>
          </cell>
          <cell r="N225">
            <v>0</v>
          </cell>
          <cell r="O225">
            <v>48</v>
          </cell>
          <cell r="P225">
            <v>48</v>
          </cell>
          <cell r="Q225" t="str">
            <v>1AI1967</v>
          </cell>
          <cell r="R225">
            <v>45170</v>
          </cell>
          <cell r="S225" t="str">
            <v>KP05/2</v>
          </cell>
          <cell r="T225" t="str">
            <v>PT KUDAMAS JAYA MAKMUR SENTOSA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1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1</v>
          </cell>
          <cell r="BA225">
            <v>0</v>
          </cell>
          <cell r="BB225">
            <v>47</v>
          </cell>
        </row>
        <row r="226">
          <cell r="B226" t="str">
            <v>NATRE8</v>
          </cell>
          <cell r="C226" t="str">
            <v>Nature E Kapsul (8)</v>
          </cell>
          <cell r="D226">
            <v>16</v>
          </cell>
          <cell r="E226" t="str">
            <v>kapsul</v>
          </cell>
          <cell r="F226">
            <v>0</v>
          </cell>
          <cell r="G226">
            <v>0</v>
          </cell>
          <cell r="H226">
            <v>0</v>
          </cell>
          <cell r="I226">
            <v>999.99999999999989</v>
          </cell>
          <cell r="J226">
            <v>1100</v>
          </cell>
          <cell r="K226">
            <v>1320</v>
          </cell>
          <cell r="L226">
            <v>1100</v>
          </cell>
          <cell r="M226">
            <v>1400</v>
          </cell>
          <cell r="N226">
            <v>1</v>
          </cell>
          <cell r="O226">
            <v>0</v>
          </cell>
          <cell r="P226">
            <v>1</v>
          </cell>
          <cell r="Q226" t="str">
            <v>1AD0613</v>
          </cell>
          <cell r="R226">
            <v>45017</v>
          </cell>
          <cell r="S226" t="str">
            <v>KP10/20</v>
          </cell>
          <cell r="T226" t="str">
            <v>PT KUDAMAS JAYA MAKMUR SENTOSA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1</v>
          </cell>
          <cell r="BA226">
            <v>0</v>
          </cell>
          <cell r="BB226">
            <v>0</v>
          </cell>
        </row>
        <row r="227">
          <cell r="B227" t="str">
            <v>NATRE9</v>
          </cell>
          <cell r="C227" t="str">
            <v>Nature E Kapsul (9)</v>
          </cell>
          <cell r="D227">
            <v>16</v>
          </cell>
          <cell r="E227" t="str">
            <v>kapsul</v>
          </cell>
          <cell r="F227">
            <v>0</v>
          </cell>
          <cell r="G227">
            <v>0</v>
          </cell>
          <cell r="H227">
            <v>0</v>
          </cell>
          <cell r="I227">
            <v>936.4204545454545</v>
          </cell>
          <cell r="J227">
            <v>1030.0625</v>
          </cell>
          <cell r="K227">
            <v>1236.075</v>
          </cell>
          <cell r="L227">
            <v>1100</v>
          </cell>
          <cell r="M227">
            <v>1300</v>
          </cell>
          <cell r="N227">
            <v>8</v>
          </cell>
          <cell r="O227">
            <v>0</v>
          </cell>
          <cell r="P227">
            <v>8</v>
          </cell>
          <cell r="Q227" t="str">
            <v>1AB0031</v>
          </cell>
          <cell r="R227">
            <v>44958</v>
          </cell>
          <cell r="S227" t="str">
            <v>KP03/15</v>
          </cell>
          <cell r="T227" t="str">
            <v>APOTEK BUMI MEDIKA GANESA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8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8</v>
          </cell>
          <cell r="BA227">
            <v>0</v>
          </cell>
          <cell r="BB227">
            <v>0</v>
          </cell>
        </row>
        <row r="228">
          <cell r="B228" t="str">
            <v>NEURG17</v>
          </cell>
          <cell r="C228" t="str">
            <v>Neuralgin RX kaplet (7)</v>
          </cell>
          <cell r="D228">
            <v>100</v>
          </cell>
          <cell r="E228" t="str">
            <v>tablet</v>
          </cell>
          <cell r="F228">
            <v>0</v>
          </cell>
          <cell r="G228">
            <v>0</v>
          </cell>
          <cell r="H228">
            <v>0</v>
          </cell>
          <cell r="I228">
            <v>750</v>
          </cell>
          <cell r="J228">
            <v>825.00000000000011</v>
          </cell>
          <cell r="K228">
            <v>990.00000000000011</v>
          </cell>
          <cell r="L228">
            <v>900</v>
          </cell>
          <cell r="M228">
            <v>1000</v>
          </cell>
          <cell r="N228">
            <v>0</v>
          </cell>
          <cell r="O228">
            <v>0</v>
          </cell>
          <cell r="P228">
            <v>0</v>
          </cell>
          <cell r="Q228" t="str">
            <v>KTNLGD14416</v>
          </cell>
          <cell r="R228">
            <v>45108</v>
          </cell>
          <cell r="S228" t="str">
            <v>KP11/2</v>
          </cell>
          <cell r="T228" t="str">
            <v>PT.ENSEVAL PUTERA MEGATRADING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</row>
        <row r="229">
          <cell r="B229" t="str">
            <v>NEURG18</v>
          </cell>
          <cell r="C229" t="str">
            <v>Neuralgin RX kaplet (8)</v>
          </cell>
          <cell r="D229">
            <v>100</v>
          </cell>
          <cell r="E229" t="str">
            <v>tablet</v>
          </cell>
          <cell r="F229">
            <v>0</v>
          </cell>
          <cell r="G229">
            <v>0</v>
          </cell>
          <cell r="H229">
            <v>0</v>
          </cell>
          <cell r="I229">
            <v>825</v>
          </cell>
          <cell r="J229">
            <v>907.50000000000011</v>
          </cell>
          <cell r="K229">
            <v>1089</v>
          </cell>
          <cell r="L229">
            <v>1000</v>
          </cell>
          <cell r="M229">
            <v>1100</v>
          </cell>
          <cell r="N229">
            <v>98</v>
          </cell>
          <cell r="O229">
            <v>0</v>
          </cell>
          <cell r="P229">
            <v>98</v>
          </cell>
          <cell r="Q229" t="str">
            <v>KNTLGD16607</v>
          </cell>
          <cell r="R229">
            <v>44927</v>
          </cell>
          <cell r="S229" t="str">
            <v>KP04/3</v>
          </cell>
          <cell r="T229" t="str">
            <v>PT Enseval Putera Megatrading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6</v>
          </cell>
          <cell r="AF229">
            <v>0</v>
          </cell>
          <cell r="AG229">
            <v>10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10</v>
          </cell>
          <cell r="AO229">
            <v>0</v>
          </cell>
          <cell r="AP229">
            <v>0</v>
          </cell>
          <cell r="AQ229">
            <v>10</v>
          </cell>
          <cell r="AR229">
            <v>0</v>
          </cell>
          <cell r="AS229">
            <v>0</v>
          </cell>
          <cell r="AT229">
            <v>0</v>
          </cell>
          <cell r="AU229">
            <v>20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56</v>
          </cell>
          <cell r="BA229">
            <v>0</v>
          </cell>
          <cell r="BB229">
            <v>42</v>
          </cell>
        </row>
        <row r="230">
          <cell r="B230" t="str">
            <v>NERBJ2</v>
          </cell>
          <cell r="C230" t="str">
            <v>Neurobion 5000 (1 mL) Injeksi (2)</v>
          </cell>
          <cell r="D230">
            <v>20</v>
          </cell>
          <cell r="E230" t="str">
            <v>set</v>
          </cell>
          <cell r="F230">
            <v>0</v>
          </cell>
          <cell r="G230">
            <v>0</v>
          </cell>
          <cell r="H230">
            <v>0</v>
          </cell>
          <cell r="I230">
            <v>11777.395</v>
          </cell>
          <cell r="J230">
            <v>12955.134500000002</v>
          </cell>
          <cell r="K230">
            <v>15546.161400000001</v>
          </cell>
          <cell r="L230">
            <v>13000</v>
          </cell>
          <cell r="M230">
            <v>15600</v>
          </cell>
          <cell r="N230">
            <v>20</v>
          </cell>
          <cell r="O230">
            <v>0</v>
          </cell>
          <cell r="P230">
            <v>20</v>
          </cell>
          <cell r="Q230" t="str">
            <v>1307D14307</v>
          </cell>
          <cell r="R230">
            <v>45233</v>
          </cell>
          <cell r="S230" t="str">
            <v>KP04/3</v>
          </cell>
          <cell r="T230" t="str">
            <v>PT Enseval Putera Megatrading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3</v>
          </cell>
          <cell r="AG230">
            <v>1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1</v>
          </cell>
          <cell r="AZ230">
            <v>5</v>
          </cell>
          <cell r="BA230">
            <v>0</v>
          </cell>
          <cell r="BB230">
            <v>15</v>
          </cell>
        </row>
        <row r="231">
          <cell r="B231" t="str">
            <v>NERBN31</v>
          </cell>
          <cell r="C231" t="str">
            <v>Neurobion forte Tablet (11)</v>
          </cell>
          <cell r="D231">
            <v>250</v>
          </cell>
          <cell r="E231" t="str">
            <v>tablet</v>
          </cell>
          <cell r="F231">
            <v>0</v>
          </cell>
          <cell r="G231">
            <v>0</v>
          </cell>
          <cell r="H231">
            <v>0</v>
          </cell>
          <cell r="I231">
            <v>3238.5439999999999</v>
          </cell>
          <cell r="J231">
            <v>3562.3984</v>
          </cell>
          <cell r="K231">
            <v>4274.8780799999995</v>
          </cell>
          <cell r="L231">
            <v>3600</v>
          </cell>
          <cell r="M231">
            <v>4300</v>
          </cell>
          <cell r="N231">
            <v>20</v>
          </cell>
          <cell r="O231">
            <v>0</v>
          </cell>
          <cell r="P231">
            <v>20</v>
          </cell>
          <cell r="Q231" t="str">
            <v xml:space="preserve"> D1326961</v>
          </cell>
          <cell r="R231">
            <v>45383</v>
          </cell>
          <cell r="S231" t="str">
            <v>KP02/13</v>
          </cell>
          <cell r="T231" t="str">
            <v>PT SINGGASANA WITRA SURYAMAS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10</v>
          </cell>
          <cell r="AD231">
            <v>0</v>
          </cell>
          <cell r="AE231">
            <v>10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20</v>
          </cell>
          <cell r="BA231">
            <v>0</v>
          </cell>
          <cell r="BB231">
            <v>0</v>
          </cell>
        </row>
        <row r="232">
          <cell r="B232" t="str">
            <v>NERBN32</v>
          </cell>
          <cell r="C232" t="str">
            <v>Neurobion forte Tablet (12)</v>
          </cell>
          <cell r="D232">
            <v>250</v>
          </cell>
          <cell r="E232" t="str">
            <v>tablet</v>
          </cell>
          <cell r="F232">
            <v>0</v>
          </cell>
          <cell r="G232">
            <v>0</v>
          </cell>
          <cell r="H232">
            <v>0</v>
          </cell>
          <cell r="I232">
            <v>3173.7731200000003</v>
          </cell>
          <cell r="J232">
            <v>3491.1504320000008</v>
          </cell>
          <cell r="K232">
            <v>4189.3805184000012</v>
          </cell>
          <cell r="L232">
            <v>3500</v>
          </cell>
          <cell r="M232">
            <v>4200</v>
          </cell>
          <cell r="N232">
            <v>0</v>
          </cell>
          <cell r="O232">
            <v>0</v>
          </cell>
          <cell r="P232">
            <v>0</v>
          </cell>
          <cell r="Q232" t="str">
            <v>D1387963</v>
          </cell>
          <cell r="R232">
            <v>45425</v>
          </cell>
          <cell r="S232" t="str">
            <v>KP04/3</v>
          </cell>
          <cell r="T232" t="str">
            <v>PT Enseval Putera Megatrading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</row>
        <row r="233">
          <cell r="B233" t="str">
            <v>NERBN33</v>
          </cell>
          <cell r="C233" t="str">
            <v>Neurobion forte Tablet (13)</v>
          </cell>
          <cell r="D233">
            <v>50</v>
          </cell>
          <cell r="E233" t="str">
            <v>tablet</v>
          </cell>
          <cell r="F233">
            <v>0</v>
          </cell>
          <cell r="G233">
            <v>0</v>
          </cell>
          <cell r="H233">
            <v>0</v>
          </cell>
          <cell r="I233">
            <v>3267.6181818181817</v>
          </cell>
          <cell r="J233">
            <v>3594.38</v>
          </cell>
          <cell r="K233">
            <v>4313.2560000000003</v>
          </cell>
          <cell r="L233">
            <v>3600</v>
          </cell>
          <cell r="M233">
            <v>4400</v>
          </cell>
          <cell r="N233">
            <v>135</v>
          </cell>
          <cell r="O233">
            <v>0</v>
          </cell>
          <cell r="P233">
            <v>135</v>
          </cell>
          <cell r="Q233" t="str">
            <v>E0037998</v>
          </cell>
          <cell r="R233">
            <v>45444</v>
          </cell>
          <cell r="S233" t="str">
            <v>KP04/9</v>
          </cell>
          <cell r="T233" t="str">
            <v>PT KUDAMAS JAYA MAKMUR SENTOSA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20</v>
          </cell>
          <cell r="AF233">
            <v>60</v>
          </cell>
          <cell r="AG233">
            <v>25</v>
          </cell>
          <cell r="AH233">
            <v>0</v>
          </cell>
          <cell r="AI233">
            <v>0</v>
          </cell>
          <cell r="AJ233">
            <v>0</v>
          </cell>
          <cell r="AK233">
            <v>30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135</v>
          </cell>
          <cell r="BA233">
            <v>0</v>
          </cell>
          <cell r="BB233">
            <v>0</v>
          </cell>
        </row>
        <row r="234">
          <cell r="B234" t="str">
            <v>NERBN34</v>
          </cell>
          <cell r="C234" t="str">
            <v>Neurobion forte Tablet (14)</v>
          </cell>
          <cell r="D234">
            <v>350</v>
          </cell>
          <cell r="E234" t="str">
            <v>tablet</v>
          </cell>
          <cell r="F234">
            <v>0</v>
          </cell>
          <cell r="G234">
            <v>0</v>
          </cell>
          <cell r="H234">
            <v>0</v>
          </cell>
          <cell r="I234">
            <v>3302.480519480519</v>
          </cell>
          <cell r="J234">
            <v>3632.7285714285713</v>
          </cell>
          <cell r="K234">
            <v>4359.2742857142857</v>
          </cell>
          <cell r="L234">
            <v>3700</v>
          </cell>
          <cell r="M234">
            <v>4400</v>
          </cell>
          <cell r="N234">
            <v>0</v>
          </cell>
          <cell r="O234">
            <v>350</v>
          </cell>
          <cell r="P234">
            <v>350</v>
          </cell>
          <cell r="Q234" t="str">
            <v>E0193028</v>
          </cell>
          <cell r="R234">
            <v>45474</v>
          </cell>
          <cell r="S234" t="str">
            <v>KP05/2</v>
          </cell>
          <cell r="T234" t="str">
            <v>PT KUDAMAS JAYA MAKMUR SENTOSA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40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20</v>
          </cell>
          <cell r="AR234">
            <v>85</v>
          </cell>
          <cell r="AS234">
            <v>30</v>
          </cell>
          <cell r="AT234">
            <v>0</v>
          </cell>
          <cell r="AU234">
            <v>10</v>
          </cell>
          <cell r="AV234">
            <v>0</v>
          </cell>
          <cell r="AW234">
            <v>0</v>
          </cell>
          <cell r="AX234">
            <v>50</v>
          </cell>
          <cell r="AY234">
            <v>60</v>
          </cell>
          <cell r="AZ234">
            <v>295</v>
          </cell>
          <cell r="BA234">
            <v>0</v>
          </cell>
          <cell r="BB234">
            <v>55</v>
          </cell>
        </row>
        <row r="235">
          <cell r="B235" t="str">
            <v>NWDTS15</v>
          </cell>
          <cell r="C235" t="str">
            <v>New Diatab tab (5)</v>
          </cell>
          <cell r="D235">
            <v>100</v>
          </cell>
          <cell r="E235" t="str">
            <v>tablet</v>
          </cell>
          <cell r="F235">
            <v>0</v>
          </cell>
          <cell r="G235">
            <v>0</v>
          </cell>
          <cell r="H235">
            <v>0</v>
          </cell>
          <cell r="I235">
            <v>499.99999999999994</v>
          </cell>
          <cell r="J235">
            <v>550</v>
          </cell>
          <cell r="K235">
            <v>660</v>
          </cell>
          <cell r="L235">
            <v>600</v>
          </cell>
          <cell r="M235">
            <v>700</v>
          </cell>
          <cell r="N235">
            <v>0</v>
          </cell>
          <cell r="O235">
            <v>0</v>
          </cell>
          <cell r="P235">
            <v>0</v>
          </cell>
          <cell r="Q235" t="str">
            <v>21209003</v>
          </cell>
          <cell r="R235">
            <v>45536</v>
          </cell>
          <cell r="S235" t="str">
            <v>KP10/20</v>
          </cell>
          <cell r="T235" t="str">
            <v>PT KUDAMAS JAYA MAKMUR SENTOSA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</row>
        <row r="236">
          <cell r="B236" t="str">
            <v>OBHRL21</v>
          </cell>
          <cell r="C236" t="str">
            <v>OB Herbal 100 mL (11)</v>
          </cell>
          <cell r="D236">
            <v>1</v>
          </cell>
          <cell r="E236" t="str">
            <v>botol</v>
          </cell>
          <cell r="F236">
            <v>0</v>
          </cell>
          <cell r="G236">
            <v>0</v>
          </cell>
          <cell r="H236">
            <v>0</v>
          </cell>
          <cell r="I236">
            <v>17338.181818181816</v>
          </cell>
          <cell r="J236">
            <v>19072</v>
          </cell>
          <cell r="K236">
            <v>22886.399999999998</v>
          </cell>
          <cell r="L236">
            <v>19100</v>
          </cell>
          <cell r="M236">
            <v>22900</v>
          </cell>
          <cell r="N236">
            <v>10</v>
          </cell>
          <cell r="O236">
            <v>0</v>
          </cell>
          <cell r="P236">
            <v>10</v>
          </cell>
          <cell r="Q236" t="str">
            <v>AD007A22</v>
          </cell>
          <cell r="R236">
            <v>45292</v>
          </cell>
          <cell r="S236" t="str">
            <v>KP04/4</v>
          </cell>
          <cell r="T236" t="str">
            <v>PT KUDAMAS JAYA MAKMUR SENTOSA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3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1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4</v>
          </cell>
          <cell r="BA236">
            <v>0</v>
          </cell>
          <cell r="BB236">
            <v>6</v>
          </cell>
        </row>
        <row r="237">
          <cell r="B237" t="str">
            <v>OBHRL11</v>
          </cell>
          <cell r="C237" t="str">
            <v>OB Herbal 60 mL (11)</v>
          </cell>
          <cell r="D237">
            <v>1</v>
          </cell>
          <cell r="E237" t="str">
            <v>botol</v>
          </cell>
          <cell r="F237">
            <v>0</v>
          </cell>
          <cell r="G237">
            <v>0</v>
          </cell>
          <cell r="H237">
            <v>0</v>
          </cell>
          <cell r="I237">
            <v>11931.81818181818</v>
          </cell>
          <cell r="J237">
            <v>13125</v>
          </cell>
          <cell r="K237">
            <v>15750</v>
          </cell>
          <cell r="L237">
            <v>13200</v>
          </cell>
          <cell r="M237">
            <v>15800</v>
          </cell>
          <cell r="N237">
            <v>0</v>
          </cell>
          <cell r="O237">
            <v>0</v>
          </cell>
          <cell r="P237">
            <v>0</v>
          </cell>
          <cell r="Q237" t="str">
            <v>AD002K21</v>
          </cell>
          <cell r="R237">
            <v>45231</v>
          </cell>
          <cell r="S237" t="str">
            <v>KP03/14</v>
          </cell>
          <cell r="T237" t="str">
            <v>PT KUDAMAS JAYA MAKMUR SENTOSA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</row>
        <row r="238">
          <cell r="B238" t="str">
            <v>OBHRL12</v>
          </cell>
          <cell r="C238" t="str">
            <v>OB Herbal 60 mL (12)</v>
          </cell>
          <cell r="D238">
            <v>1</v>
          </cell>
          <cell r="E238" t="str">
            <v>botol</v>
          </cell>
          <cell r="F238">
            <v>0</v>
          </cell>
          <cell r="G238">
            <v>0</v>
          </cell>
          <cell r="H238">
            <v>0</v>
          </cell>
          <cell r="I238">
            <v>11931.81818181818</v>
          </cell>
          <cell r="J238">
            <v>13125</v>
          </cell>
          <cell r="K238">
            <v>15750</v>
          </cell>
          <cell r="L238">
            <v>13200</v>
          </cell>
          <cell r="M238">
            <v>15800</v>
          </cell>
          <cell r="N238">
            <v>8</v>
          </cell>
          <cell r="O238">
            <v>0</v>
          </cell>
          <cell r="P238">
            <v>8</v>
          </cell>
          <cell r="Q238" t="str">
            <v>AD013B22</v>
          </cell>
          <cell r="R238">
            <v>45323</v>
          </cell>
          <cell r="S238" t="str">
            <v>KP03/14</v>
          </cell>
          <cell r="T238" t="str">
            <v>PT KUDAMAS JAYA MAKMUR SENTOSA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2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2</v>
          </cell>
          <cell r="BA238">
            <v>0</v>
          </cell>
          <cell r="BB238">
            <v>6</v>
          </cell>
        </row>
        <row r="239">
          <cell r="B239" t="str">
            <v>OMEIJ3</v>
          </cell>
          <cell r="C239" t="str">
            <v>Omeprazole 2% (10mL) Injeksi (3)</v>
          </cell>
          <cell r="D239">
            <v>1</v>
          </cell>
          <cell r="E239" t="str">
            <v>vial</v>
          </cell>
          <cell r="F239">
            <v>0</v>
          </cell>
          <cell r="G239">
            <v>0</v>
          </cell>
          <cell r="H239">
            <v>0</v>
          </cell>
          <cell r="I239">
            <v>13759.999999999998</v>
          </cell>
          <cell r="J239">
            <v>15136</v>
          </cell>
          <cell r="K239">
            <v>18163.2</v>
          </cell>
          <cell r="L239">
            <v>15200</v>
          </cell>
          <cell r="M239">
            <v>18200</v>
          </cell>
          <cell r="N239">
            <v>3</v>
          </cell>
          <cell r="O239">
            <v>0</v>
          </cell>
          <cell r="P239">
            <v>3</v>
          </cell>
          <cell r="Q239" t="str">
            <v>PSN73750</v>
          </cell>
          <cell r="R239">
            <v>45992</v>
          </cell>
          <cell r="S239" t="str">
            <v>KP04/4</v>
          </cell>
          <cell r="T239" t="str">
            <v>PT KUDAMAS JAYA MAKMUR SENTOSA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1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1</v>
          </cell>
          <cell r="AY239">
            <v>1</v>
          </cell>
          <cell r="AZ239">
            <v>3</v>
          </cell>
          <cell r="BA239">
            <v>0</v>
          </cell>
          <cell r="BB239">
            <v>0</v>
          </cell>
        </row>
        <row r="240">
          <cell r="B240" t="str">
            <v>OMZ6</v>
          </cell>
          <cell r="C240" t="str">
            <v>Omeprazole kapsul 20 mg (6)</v>
          </cell>
          <cell r="D240">
            <v>100</v>
          </cell>
          <cell r="E240" t="str">
            <v>tablet</v>
          </cell>
          <cell r="F240">
            <v>0</v>
          </cell>
          <cell r="G240">
            <v>0</v>
          </cell>
          <cell r="H240">
            <v>0</v>
          </cell>
          <cell r="I240">
            <v>214.89105454545458</v>
          </cell>
          <cell r="J240">
            <v>236.38016000000005</v>
          </cell>
          <cell r="K240">
            <v>283.65619200000003</v>
          </cell>
          <cell r="L240">
            <v>300</v>
          </cell>
          <cell r="M240">
            <v>300</v>
          </cell>
          <cell r="N240">
            <v>50</v>
          </cell>
          <cell r="O240">
            <v>0</v>
          </cell>
          <cell r="P240">
            <v>50</v>
          </cell>
          <cell r="Q240" t="str">
            <v xml:space="preserve"> 220206280</v>
          </cell>
          <cell r="R240">
            <v>45323</v>
          </cell>
          <cell r="S240" t="str">
            <v>KP03/3</v>
          </cell>
          <cell r="T240" t="str">
            <v>PT PLANET EXCELENCIA PHARMACY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50</v>
          </cell>
        </row>
        <row r="241">
          <cell r="B241" t="str">
            <v>OMZ7</v>
          </cell>
          <cell r="C241" t="str">
            <v>Omeprazole kapsul 20 mg (7)</v>
          </cell>
          <cell r="D241">
            <v>100</v>
          </cell>
          <cell r="E241" t="str">
            <v>tablet</v>
          </cell>
          <cell r="F241">
            <v>0</v>
          </cell>
          <cell r="G241">
            <v>0</v>
          </cell>
          <cell r="H241">
            <v>0</v>
          </cell>
          <cell r="I241">
            <v>371.2</v>
          </cell>
          <cell r="J241">
            <v>408.32</v>
          </cell>
          <cell r="K241">
            <v>489.98399999999998</v>
          </cell>
          <cell r="L241">
            <v>500</v>
          </cell>
          <cell r="M241">
            <v>500</v>
          </cell>
          <cell r="N241">
            <v>185</v>
          </cell>
          <cell r="O241">
            <v>0</v>
          </cell>
          <cell r="P241">
            <v>185</v>
          </cell>
          <cell r="Q241" t="str">
            <v>2201038</v>
          </cell>
          <cell r="R241">
            <v>45292</v>
          </cell>
          <cell r="S241" t="str">
            <v>KP04/5</v>
          </cell>
          <cell r="T241" t="str">
            <v>PT PENTA VALENT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55</v>
          </cell>
          <cell r="AD241">
            <v>70</v>
          </cell>
          <cell r="AE241">
            <v>60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185</v>
          </cell>
          <cell r="BA241">
            <v>0</v>
          </cell>
          <cell r="BB241">
            <v>0</v>
          </cell>
        </row>
        <row r="242">
          <cell r="B242" t="str">
            <v>OMZ8</v>
          </cell>
          <cell r="C242" t="str">
            <v>Omeprazole kapsul 20 mg (8)</v>
          </cell>
          <cell r="D242">
            <v>30</v>
          </cell>
          <cell r="E242" t="str">
            <v>tablet</v>
          </cell>
          <cell r="F242">
            <v>0</v>
          </cell>
          <cell r="G242">
            <v>0</v>
          </cell>
          <cell r="H242">
            <v>0</v>
          </cell>
          <cell r="I242">
            <v>336.36363636363632</v>
          </cell>
          <cell r="J242">
            <v>370</v>
          </cell>
          <cell r="K242">
            <v>444</v>
          </cell>
          <cell r="L242">
            <v>400</v>
          </cell>
          <cell r="M242">
            <v>500</v>
          </cell>
          <cell r="N242">
            <v>0</v>
          </cell>
          <cell r="O242">
            <v>510</v>
          </cell>
          <cell r="P242">
            <v>510</v>
          </cell>
          <cell r="Q242" t="str">
            <v>20223</v>
          </cell>
          <cell r="R242">
            <v>46082</v>
          </cell>
          <cell r="S242" t="str">
            <v>KP05/2</v>
          </cell>
          <cell r="T242" t="str">
            <v>PT KUDAMAS JAYA MAKMUR SENTOSA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40</v>
          </cell>
          <cell r="AG242">
            <v>55</v>
          </cell>
          <cell r="AH242">
            <v>0</v>
          </cell>
          <cell r="AI242">
            <v>0</v>
          </cell>
          <cell r="AJ242">
            <v>0</v>
          </cell>
          <cell r="AK242">
            <v>20</v>
          </cell>
          <cell r="AL242">
            <v>30</v>
          </cell>
          <cell r="AM242">
            <v>10</v>
          </cell>
          <cell r="AN242">
            <v>30</v>
          </cell>
          <cell r="AO242">
            <v>0</v>
          </cell>
          <cell r="AP242">
            <v>0</v>
          </cell>
          <cell r="AQ242">
            <v>75</v>
          </cell>
          <cell r="AR242">
            <v>20</v>
          </cell>
          <cell r="AS242">
            <v>50</v>
          </cell>
          <cell r="AT242">
            <v>0</v>
          </cell>
          <cell r="AU242">
            <v>10</v>
          </cell>
          <cell r="AV242">
            <v>0</v>
          </cell>
          <cell r="AW242">
            <v>0</v>
          </cell>
          <cell r="AX242">
            <v>20</v>
          </cell>
          <cell r="AY242">
            <v>60</v>
          </cell>
          <cell r="AZ242">
            <v>420</v>
          </cell>
          <cell r="BA242">
            <v>0</v>
          </cell>
          <cell r="BB242">
            <v>90</v>
          </cell>
        </row>
        <row r="243">
          <cell r="B243" t="str">
            <v>ONDJ1</v>
          </cell>
          <cell r="C243" t="str">
            <v>Ondansetron 2 mg/ mL (2 mL)</v>
          </cell>
          <cell r="D243">
            <v>5</v>
          </cell>
          <cell r="E243" t="str">
            <v>ampul</v>
          </cell>
          <cell r="F243">
            <v>0</v>
          </cell>
          <cell r="G243">
            <v>0</v>
          </cell>
          <cell r="H243">
            <v>0</v>
          </cell>
          <cell r="I243">
            <v>5000</v>
          </cell>
          <cell r="J243">
            <v>5500</v>
          </cell>
          <cell r="K243">
            <v>6600</v>
          </cell>
          <cell r="L243">
            <v>5500</v>
          </cell>
          <cell r="M243">
            <v>6600</v>
          </cell>
          <cell r="N243">
            <v>3</v>
          </cell>
          <cell r="O243">
            <v>0</v>
          </cell>
          <cell r="P243">
            <v>3</v>
          </cell>
          <cell r="Q243" t="str">
            <v>IODSA10003-2</v>
          </cell>
          <cell r="R243">
            <v>0</v>
          </cell>
          <cell r="S243" t="str">
            <v>KP11/9</v>
          </cell>
          <cell r="T243" t="str">
            <v>PT.ENSEVAL PUTERA MEGATRADING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1</v>
          </cell>
          <cell r="BA243">
            <v>0</v>
          </cell>
          <cell r="BB243">
            <v>2</v>
          </cell>
        </row>
        <row r="244">
          <cell r="B244" t="str">
            <v>ORLT15</v>
          </cell>
          <cell r="C244" t="str">
            <v>Oralit 200 mL sachet (5)</v>
          </cell>
          <cell r="D244">
            <v>100</v>
          </cell>
          <cell r="E244" t="str">
            <v>sachet</v>
          </cell>
          <cell r="F244">
            <v>0</v>
          </cell>
          <cell r="G244">
            <v>0</v>
          </cell>
          <cell r="H244">
            <v>0</v>
          </cell>
          <cell r="I244">
            <v>345.5</v>
          </cell>
          <cell r="J244">
            <v>380.05</v>
          </cell>
          <cell r="K244">
            <v>456.06</v>
          </cell>
          <cell r="L244">
            <v>400</v>
          </cell>
          <cell r="M244">
            <v>500</v>
          </cell>
          <cell r="N244">
            <v>223</v>
          </cell>
          <cell r="O244">
            <v>0</v>
          </cell>
          <cell r="P244">
            <v>223</v>
          </cell>
          <cell r="Q244" t="str">
            <v>26373166CC</v>
          </cell>
          <cell r="R244">
            <v>45169</v>
          </cell>
          <cell r="S244">
            <v>2802617390</v>
          </cell>
          <cell r="T244" t="str">
            <v>PT KIMIA FARMA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223</v>
          </cell>
        </row>
        <row r="245">
          <cell r="B245" t="str">
            <v>ORLT16</v>
          </cell>
          <cell r="C245" t="str">
            <v>Oralit 200 mL sachet (6)/FEFO</v>
          </cell>
          <cell r="D245">
            <v>100</v>
          </cell>
          <cell r="E245" t="str">
            <v>sachet</v>
          </cell>
          <cell r="F245">
            <v>0</v>
          </cell>
          <cell r="G245">
            <v>0</v>
          </cell>
          <cell r="H245">
            <v>0</v>
          </cell>
          <cell r="I245">
            <v>718.55</v>
          </cell>
          <cell r="J245">
            <v>790.40499999999997</v>
          </cell>
          <cell r="K245">
            <v>948.48599999999988</v>
          </cell>
          <cell r="L245">
            <v>800</v>
          </cell>
          <cell r="M245">
            <v>1000</v>
          </cell>
          <cell r="N245">
            <v>204</v>
          </cell>
          <cell r="O245">
            <v>0</v>
          </cell>
          <cell r="P245">
            <v>204</v>
          </cell>
          <cell r="Q245" t="str">
            <v>J92699B</v>
          </cell>
          <cell r="R245">
            <v>44846</v>
          </cell>
          <cell r="S245" t="str">
            <v>KP01/008</v>
          </cell>
          <cell r="T245" t="str">
            <v>PT KIMIA FARMA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204</v>
          </cell>
        </row>
        <row r="246">
          <cell r="B246" t="str">
            <v>PCTD1</v>
          </cell>
          <cell r="C246" t="str">
            <v>Paracetamol Drop 15 mL</v>
          </cell>
          <cell r="D246">
            <v>1</v>
          </cell>
          <cell r="E246" t="str">
            <v>botol</v>
          </cell>
          <cell r="F246">
            <v>0</v>
          </cell>
          <cell r="G246">
            <v>0</v>
          </cell>
          <cell r="H246">
            <v>0</v>
          </cell>
          <cell r="I246">
            <v>6170.9090909090901</v>
          </cell>
          <cell r="J246">
            <v>6788</v>
          </cell>
          <cell r="K246">
            <v>8145.5999999999995</v>
          </cell>
          <cell r="L246">
            <v>6800</v>
          </cell>
          <cell r="M246">
            <v>8200</v>
          </cell>
          <cell r="N246">
            <v>3</v>
          </cell>
          <cell r="O246">
            <v>0</v>
          </cell>
          <cell r="P246">
            <v>3</v>
          </cell>
          <cell r="Q246" t="str">
            <v>S1205BA</v>
          </cell>
          <cell r="R246">
            <v>45261</v>
          </cell>
          <cell r="S246" t="str">
            <v>KP02/9</v>
          </cell>
          <cell r="T246" t="str">
            <v>PT PLANET EXCELENCIA PHARMACY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1</v>
          </cell>
          <cell r="AT246">
            <v>0</v>
          </cell>
          <cell r="AU246">
            <v>1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2</v>
          </cell>
          <cell r="BA246">
            <v>0</v>
          </cell>
          <cell r="BB246">
            <v>1</v>
          </cell>
        </row>
        <row r="247">
          <cell r="B247" t="str">
            <v>PCTS2</v>
          </cell>
          <cell r="C247" t="str">
            <v>Paracetamol Syrup 120mg/5mL (60mL) (2)</v>
          </cell>
          <cell r="D247">
            <v>1</v>
          </cell>
          <cell r="E247" t="str">
            <v>botol</v>
          </cell>
          <cell r="F247">
            <v>0</v>
          </cell>
          <cell r="G247">
            <v>0</v>
          </cell>
          <cell r="H247">
            <v>0</v>
          </cell>
          <cell r="I247">
            <v>4773</v>
          </cell>
          <cell r="J247">
            <v>5250.3</v>
          </cell>
          <cell r="K247">
            <v>6300.36</v>
          </cell>
          <cell r="L247">
            <v>5300</v>
          </cell>
          <cell r="M247">
            <v>6400</v>
          </cell>
          <cell r="N247">
            <v>2</v>
          </cell>
          <cell r="O247">
            <v>0</v>
          </cell>
          <cell r="P247">
            <v>2</v>
          </cell>
          <cell r="Q247" t="str">
            <v>004212</v>
          </cell>
          <cell r="R247">
            <v>45809</v>
          </cell>
          <cell r="S247" t="str">
            <v>KP10/7</v>
          </cell>
          <cell r="T247" t="str">
            <v>PT.SINGGASANA WITRA SURYAMAS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2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2</v>
          </cell>
          <cell r="BA247">
            <v>0</v>
          </cell>
          <cell r="BB247">
            <v>0</v>
          </cell>
        </row>
        <row r="248">
          <cell r="B248" t="str">
            <v>PCTS3</v>
          </cell>
          <cell r="C248" t="str">
            <v>Paracetamol Syrup 120mg/5mL (60mL) (3)</v>
          </cell>
          <cell r="D248">
            <v>1</v>
          </cell>
          <cell r="E248" t="str">
            <v>botol</v>
          </cell>
          <cell r="F248">
            <v>0</v>
          </cell>
          <cell r="G248">
            <v>0</v>
          </cell>
          <cell r="H248">
            <v>0</v>
          </cell>
          <cell r="I248">
            <v>2500</v>
          </cell>
          <cell r="J248">
            <v>2750</v>
          </cell>
          <cell r="K248">
            <v>3300</v>
          </cell>
          <cell r="L248">
            <v>2800</v>
          </cell>
          <cell r="M248">
            <v>3300</v>
          </cell>
          <cell r="N248">
            <v>1</v>
          </cell>
          <cell r="O248">
            <v>0</v>
          </cell>
          <cell r="P248">
            <v>1</v>
          </cell>
          <cell r="Q248" t="str">
            <v>A12079</v>
          </cell>
          <cell r="R248">
            <v>45597</v>
          </cell>
          <cell r="S248" t="str">
            <v>KP01/03</v>
          </cell>
          <cell r="T248" t="str">
            <v>PT KUDAMAS JAYA MAKMUR SENTOSA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1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1</v>
          </cell>
          <cell r="BA248">
            <v>0</v>
          </cell>
          <cell r="BB248">
            <v>0</v>
          </cell>
        </row>
        <row r="249">
          <cell r="B249" t="str">
            <v>PRCT17</v>
          </cell>
          <cell r="C249" t="str">
            <v>Paracetamol tablet 500mg (PCT) (17)</v>
          </cell>
          <cell r="D249">
            <v>100</v>
          </cell>
          <cell r="E249" t="str">
            <v>tablet</v>
          </cell>
          <cell r="F249">
            <v>0</v>
          </cell>
          <cell r="G249">
            <v>0</v>
          </cell>
          <cell r="H249">
            <v>0</v>
          </cell>
          <cell r="I249">
            <v>184</v>
          </cell>
          <cell r="J249">
            <v>202.4</v>
          </cell>
          <cell r="K249">
            <v>242.88</v>
          </cell>
          <cell r="L249">
            <v>300</v>
          </cell>
          <cell r="M249">
            <v>300</v>
          </cell>
          <cell r="N249">
            <v>0</v>
          </cell>
          <cell r="O249">
            <v>0</v>
          </cell>
          <cell r="P249">
            <v>0</v>
          </cell>
          <cell r="Q249" t="str">
            <v>00821K0250</v>
          </cell>
          <cell r="R249">
            <v>46327</v>
          </cell>
          <cell r="S249" t="str">
            <v>KP03/8</v>
          </cell>
          <cell r="T249" t="str">
            <v>PT PENTA VALENT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</row>
        <row r="250">
          <cell r="B250" t="str">
            <v>PRCT18</v>
          </cell>
          <cell r="C250" t="str">
            <v>Paracetamol tablet 500mg (PCT) (18)</v>
          </cell>
          <cell r="D250">
            <v>100</v>
          </cell>
          <cell r="E250" t="str">
            <v>tablet</v>
          </cell>
          <cell r="F250">
            <v>0</v>
          </cell>
          <cell r="G250">
            <v>0</v>
          </cell>
          <cell r="H250">
            <v>0</v>
          </cell>
          <cell r="I250">
            <v>167.5</v>
          </cell>
          <cell r="J250">
            <v>184.25000000000003</v>
          </cell>
          <cell r="K250">
            <v>221.10000000000002</v>
          </cell>
          <cell r="L250">
            <v>200</v>
          </cell>
          <cell r="M250">
            <v>300</v>
          </cell>
          <cell r="N250">
            <v>200</v>
          </cell>
          <cell r="O250">
            <v>0</v>
          </cell>
          <cell r="P250">
            <v>200</v>
          </cell>
          <cell r="Q250" t="str">
            <v>020624</v>
          </cell>
          <cell r="R250">
            <v>46419</v>
          </cell>
          <cell r="S250" t="str">
            <v>KP04/2</v>
          </cell>
          <cell r="T250" t="str">
            <v>PT SINGGASANA WITRA SURYAMAS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10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5</v>
          </cell>
          <cell r="AT250">
            <v>0</v>
          </cell>
          <cell r="AU250">
            <v>40</v>
          </cell>
          <cell r="AV250">
            <v>0</v>
          </cell>
          <cell r="AW250">
            <v>0</v>
          </cell>
          <cell r="AX250">
            <v>35</v>
          </cell>
          <cell r="AY250">
            <v>40</v>
          </cell>
          <cell r="AZ250">
            <v>130</v>
          </cell>
          <cell r="BA250">
            <v>0</v>
          </cell>
          <cell r="BB250">
            <v>70</v>
          </cell>
        </row>
        <row r="251">
          <cell r="B251" t="str">
            <v>PRCT19</v>
          </cell>
          <cell r="C251" t="str">
            <v>Paracetamol tablet 500mg (PCT) (19)</v>
          </cell>
          <cell r="D251">
            <v>100</v>
          </cell>
          <cell r="E251" t="str">
            <v>tablet</v>
          </cell>
          <cell r="F251">
            <v>0</v>
          </cell>
          <cell r="G251">
            <v>0</v>
          </cell>
          <cell r="H251">
            <v>0</v>
          </cell>
          <cell r="I251">
            <v>167.5</v>
          </cell>
          <cell r="J251">
            <v>184.25000000000003</v>
          </cell>
          <cell r="K251">
            <v>221.10000000000002</v>
          </cell>
          <cell r="L251">
            <v>200</v>
          </cell>
          <cell r="M251">
            <v>300</v>
          </cell>
          <cell r="N251">
            <v>170</v>
          </cell>
          <cell r="O251">
            <v>0</v>
          </cell>
          <cell r="P251">
            <v>170</v>
          </cell>
          <cell r="Q251" t="str">
            <v>019924</v>
          </cell>
          <cell r="R251">
            <v>46419</v>
          </cell>
          <cell r="S251" t="str">
            <v>KP04/2</v>
          </cell>
          <cell r="T251" t="str">
            <v>PT SINGGASANA WITRA SURYAMAS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70</v>
          </cell>
          <cell r="AE251">
            <v>15</v>
          </cell>
          <cell r="AF251">
            <v>65</v>
          </cell>
          <cell r="AG251">
            <v>20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170</v>
          </cell>
          <cell r="BA251">
            <v>0</v>
          </cell>
          <cell r="BB251">
            <v>0</v>
          </cell>
        </row>
        <row r="252">
          <cell r="B252" t="str">
            <v>PRCT20</v>
          </cell>
          <cell r="C252" t="str">
            <v>Paracetamol tablet 500mg (PCT) (20)</v>
          </cell>
          <cell r="D252">
            <v>100</v>
          </cell>
          <cell r="E252" t="str">
            <v>tablet</v>
          </cell>
          <cell r="F252">
            <v>0</v>
          </cell>
          <cell r="G252">
            <v>0</v>
          </cell>
          <cell r="H252">
            <v>0</v>
          </cell>
          <cell r="I252">
            <v>220</v>
          </cell>
          <cell r="J252">
            <v>242.00000000000003</v>
          </cell>
          <cell r="K252">
            <v>290.40000000000003</v>
          </cell>
          <cell r="L252">
            <v>300</v>
          </cell>
          <cell r="M252">
            <v>300</v>
          </cell>
          <cell r="N252">
            <v>0</v>
          </cell>
          <cell r="O252">
            <v>200</v>
          </cell>
          <cell r="P252">
            <v>200</v>
          </cell>
          <cell r="Q252" t="str">
            <v xml:space="preserve"> 00822B0020</v>
          </cell>
          <cell r="R252">
            <v>46419</v>
          </cell>
          <cell r="S252" t="str">
            <v>KP05/5</v>
          </cell>
          <cell r="T252" t="str">
            <v>PT Penta Valent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30</v>
          </cell>
          <cell r="AL252">
            <v>70</v>
          </cell>
          <cell r="AM252">
            <v>20</v>
          </cell>
          <cell r="AN252">
            <v>15</v>
          </cell>
          <cell r="AO252">
            <v>0</v>
          </cell>
          <cell r="AP252">
            <v>0</v>
          </cell>
          <cell r="AQ252">
            <v>20</v>
          </cell>
          <cell r="AR252">
            <v>10</v>
          </cell>
          <cell r="AS252">
            <v>35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200</v>
          </cell>
          <cell r="BA252">
            <v>0</v>
          </cell>
          <cell r="BB252">
            <v>0</v>
          </cell>
        </row>
        <row r="253">
          <cell r="B253" t="str">
            <v>PHEINJ1</v>
          </cell>
          <cell r="C253" t="str">
            <v>Phenobarbital Injeksi 50mg/mL</v>
          </cell>
          <cell r="D253">
            <v>30</v>
          </cell>
          <cell r="E253" t="str">
            <v>ampul</v>
          </cell>
          <cell r="F253">
            <v>0</v>
          </cell>
          <cell r="G253">
            <v>0</v>
          </cell>
          <cell r="H253">
            <v>0</v>
          </cell>
          <cell r="I253">
            <v>1801.8333333333333</v>
          </cell>
          <cell r="J253">
            <v>1982.0166666666667</v>
          </cell>
          <cell r="K253">
            <v>2378.42</v>
          </cell>
          <cell r="L253">
            <v>2000</v>
          </cell>
          <cell r="M253">
            <v>2400</v>
          </cell>
          <cell r="N253">
            <v>30</v>
          </cell>
          <cell r="O253">
            <v>0</v>
          </cell>
          <cell r="P253">
            <v>30</v>
          </cell>
          <cell r="Q253" t="str">
            <v>26803001-2</v>
          </cell>
          <cell r="R253">
            <v>45017</v>
          </cell>
          <cell r="S253" t="str">
            <v>FKT/BDG/2019/00018408</v>
          </cell>
          <cell r="T253" t="str">
            <v>PT RAJAWALI NURSINDO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30</v>
          </cell>
        </row>
        <row r="254">
          <cell r="B254" t="str">
            <v>PNBTL1</v>
          </cell>
          <cell r="C254" t="str">
            <v>Phenobarbital tablet 30 mg</v>
          </cell>
          <cell r="D254">
            <v>100</v>
          </cell>
          <cell r="E254" t="str">
            <v>tablet</v>
          </cell>
          <cell r="F254">
            <v>0</v>
          </cell>
          <cell r="G254">
            <v>0</v>
          </cell>
          <cell r="H254">
            <v>0</v>
          </cell>
          <cell r="I254">
            <v>218.18</v>
          </cell>
          <cell r="J254">
            <v>239.99800000000002</v>
          </cell>
          <cell r="K254">
            <v>287.99760000000003</v>
          </cell>
          <cell r="L254">
            <v>300</v>
          </cell>
          <cell r="M254">
            <v>300</v>
          </cell>
          <cell r="N254">
            <v>40</v>
          </cell>
          <cell r="O254">
            <v>0</v>
          </cell>
          <cell r="P254">
            <v>40</v>
          </cell>
          <cell r="Q254" t="str">
            <v>H81563B</v>
          </cell>
          <cell r="R254">
            <v>45121</v>
          </cell>
          <cell r="S254">
            <v>0</v>
          </cell>
          <cell r="T254" t="str">
            <v>PT KIMIA FARMA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40</v>
          </cell>
        </row>
        <row r="255">
          <cell r="B255" t="str">
            <v>PHYM1</v>
          </cell>
          <cell r="C255" t="str">
            <v>Phytomenadion Tablet 10 mg</v>
          </cell>
          <cell r="D255">
            <v>100</v>
          </cell>
          <cell r="E255" t="str">
            <v>tablet</v>
          </cell>
          <cell r="F255">
            <v>0</v>
          </cell>
          <cell r="G255">
            <v>0</v>
          </cell>
          <cell r="H255">
            <v>0</v>
          </cell>
          <cell r="I255">
            <v>192.72727272727272</v>
          </cell>
          <cell r="J255">
            <v>212</v>
          </cell>
          <cell r="K255">
            <v>254.39999999999998</v>
          </cell>
          <cell r="L255">
            <v>300</v>
          </cell>
          <cell r="M255">
            <v>300</v>
          </cell>
          <cell r="N255">
            <v>97</v>
          </cell>
          <cell r="O255">
            <v>0</v>
          </cell>
          <cell r="P255">
            <v>97</v>
          </cell>
          <cell r="Q255" t="str">
            <v>H81563B</v>
          </cell>
          <cell r="R255">
            <v>45901</v>
          </cell>
          <cell r="S255" t="str">
            <v>KP01/03</v>
          </cell>
          <cell r="T255" t="str">
            <v>PT KUDAMAS JAYA MAKMUR SENTOSA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97</v>
          </cell>
        </row>
        <row r="256">
          <cell r="B256" t="str">
            <v>PHYM2</v>
          </cell>
          <cell r="C256" t="str">
            <v>Phytomenadion Tablet 10 mg (2)</v>
          </cell>
          <cell r="D256">
            <v>100</v>
          </cell>
          <cell r="E256" t="str">
            <v>tablet</v>
          </cell>
          <cell r="F256">
            <v>0</v>
          </cell>
          <cell r="G256">
            <v>0</v>
          </cell>
          <cell r="H256">
            <v>0</v>
          </cell>
          <cell r="I256">
            <v>192.72727272727272</v>
          </cell>
          <cell r="J256">
            <v>212</v>
          </cell>
          <cell r="K256">
            <v>254.39999999999998</v>
          </cell>
          <cell r="L256">
            <v>300</v>
          </cell>
          <cell r="M256">
            <v>300</v>
          </cell>
          <cell r="N256">
            <v>100</v>
          </cell>
          <cell r="O256">
            <v>0</v>
          </cell>
          <cell r="P256">
            <v>100</v>
          </cell>
          <cell r="Q256" t="str">
            <v>H81563B</v>
          </cell>
          <cell r="R256">
            <v>45901</v>
          </cell>
          <cell r="S256" t="str">
            <v>KP01/03</v>
          </cell>
          <cell r="T256" t="str">
            <v>PT KUDAMAS JAYA MAKMUR SENTOSA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100</v>
          </cell>
        </row>
        <row r="257">
          <cell r="B257" t="str">
            <v>PROVD6</v>
          </cell>
          <cell r="C257" t="str">
            <v xml:space="preserve">Prove D3-1000 IU tablet (6) </v>
          </cell>
          <cell r="D257">
            <v>30</v>
          </cell>
          <cell r="E257" t="str">
            <v>tablet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30</v>
          </cell>
          <cell r="O257">
            <v>0</v>
          </cell>
          <cell r="P257">
            <v>30</v>
          </cell>
          <cell r="Q257" t="str">
            <v>H81563B</v>
          </cell>
          <cell r="R257">
            <v>46204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10</v>
          </cell>
          <cell r="AE257">
            <v>15</v>
          </cell>
          <cell r="AF257">
            <v>5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30</v>
          </cell>
          <cell r="BA257">
            <v>0</v>
          </cell>
          <cell r="BB257">
            <v>0</v>
          </cell>
        </row>
        <row r="258">
          <cell r="B258" t="str">
            <v>PROVD9</v>
          </cell>
          <cell r="C258" t="str">
            <v xml:space="preserve">Prove D3-1000 IU tablet (9) </v>
          </cell>
          <cell r="D258">
            <v>30</v>
          </cell>
          <cell r="E258" t="str">
            <v>tablet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615</v>
          </cell>
          <cell r="O258">
            <v>0</v>
          </cell>
          <cell r="P258">
            <v>615</v>
          </cell>
          <cell r="Q258" t="str">
            <v>H81563B</v>
          </cell>
          <cell r="R258">
            <v>45170</v>
          </cell>
          <cell r="S258" t="str">
            <v>KP03/1</v>
          </cell>
          <cell r="T258" t="str">
            <v>APOTEK BUMI MEDIKA GANESA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5</v>
          </cell>
          <cell r="AG258">
            <v>15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10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30</v>
          </cell>
          <cell r="BA258">
            <v>0</v>
          </cell>
          <cell r="BB258">
            <v>585</v>
          </cell>
        </row>
        <row r="259">
          <cell r="B259" t="str">
            <v>PRZNS11</v>
          </cell>
          <cell r="C259" t="str">
            <v>Pyrazinamide tablet 500 mg (1)</v>
          </cell>
          <cell r="D259">
            <v>100</v>
          </cell>
          <cell r="E259" t="str">
            <v>tablet</v>
          </cell>
          <cell r="F259">
            <v>261</v>
          </cell>
          <cell r="G259">
            <v>287.10000000000002</v>
          </cell>
          <cell r="H259">
            <v>344.52000000000004</v>
          </cell>
          <cell r="I259">
            <v>312.85000000000002</v>
          </cell>
          <cell r="J259">
            <v>344.13500000000005</v>
          </cell>
          <cell r="K259">
            <v>412.96200000000005</v>
          </cell>
          <cell r="L259">
            <v>400</v>
          </cell>
          <cell r="M259">
            <v>500</v>
          </cell>
          <cell r="N259">
            <v>300</v>
          </cell>
          <cell r="O259">
            <v>0</v>
          </cell>
          <cell r="P259">
            <v>300</v>
          </cell>
          <cell r="Q259" t="str">
            <v>H81563B</v>
          </cell>
          <cell r="R259">
            <v>45078</v>
          </cell>
          <cell r="S259">
            <v>2801959345</v>
          </cell>
          <cell r="T259" t="str">
            <v>PT. KIMIA FARMA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300</v>
          </cell>
        </row>
        <row r="260">
          <cell r="B260" t="str">
            <v>PRZNS12</v>
          </cell>
          <cell r="C260" t="str">
            <v>Pyrazinamide tablet 500 mg (2)</v>
          </cell>
          <cell r="D260">
            <v>100</v>
          </cell>
          <cell r="E260" t="str">
            <v>tablet</v>
          </cell>
          <cell r="F260">
            <v>261</v>
          </cell>
          <cell r="G260">
            <v>287.10000000000002</v>
          </cell>
          <cell r="H260">
            <v>344.52000000000004</v>
          </cell>
          <cell r="I260">
            <v>0</v>
          </cell>
          <cell r="J260">
            <v>344</v>
          </cell>
          <cell r="K260">
            <v>412.96200000000005</v>
          </cell>
          <cell r="L260">
            <v>400</v>
          </cell>
          <cell r="M260">
            <v>500</v>
          </cell>
          <cell r="N260">
            <v>500</v>
          </cell>
          <cell r="O260">
            <v>0</v>
          </cell>
          <cell r="P260">
            <v>500</v>
          </cell>
          <cell r="Q260" t="str">
            <v>H81563B</v>
          </cell>
          <cell r="R260">
            <v>45137</v>
          </cell>
          <cell r="S260" t="str">
            <v>20190612-10990</v>
          </cell>
          <cell r="T260" t="str">
            <v>PT. KIMIA FARMA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500</v>
          </cell>
        </row>
        <row r="261">
          <cell r="B261" t="str">
            <v>RNTDS5</v>
          </cell>
          <cell r="C261" t="str">
            <v>Ranitidin tablet 150 mg (5)</v>
          </cell>
          <cell r="D261">
            <v>100</v>
          </cell>
          <cell r="E261" t="str">
            <v>tablet</v>
          </cell>
          <cell r="F261">
            <v>0</v>
          </cell>
          <cell r="G261">
            <v>0</v>
          </cell>
          <cell r="H261">
            <v>0</v>
          </cell>
          <cell r="I261">
            <v>136.36363636363635</v>
          </cell>
          <cell r="J261">
            <v>150</v>
          </cell>
          <cell r="K261">
            <v>180</v>
          </cell>
          <cell r="L261">
            <v>200</v>
          </cell>
          <cell r="M261">
            <v>200</v>
          </cell>
          <cell r="N261">
            <v>8</v>
          </cell>
          <cell r="O261">
            <v>0</v>
          </cell>
          <cell r="P261">
            <v>8</v>
          </cell>
          <cell r="Q261" t="str">
            <v>H81563B</v>
          </cell>
          <cell r="R261">
            <v>45231</v>
          </cell>
          <cell r="S261" t="str">
            <v>KP01/03</v>
          </cell>
          <cell r="T261" t="str">
            <v>PT KUDAMAS JAYA MAKMUR SENTOSA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8</v>
          </cell>
          <cell r="BA261">
            <v>0</v>
          </cell>
          <cell r="BB261">
            <v>0</v>
          </cell>
        </row>
        <row r="262">
          <cell r="B262" t="str">
            <v>RNTDS6</v>
          </cell>
          <cell r="C262" t="str">
            <v>Ranitidin tablet 150 mg (6)</v>
          </cell>
          <cell r="D262">
            <v>100</v>
          </cell>
          <cell r="E262" t="str">
            <v>tablet</v>
          </cell>
          <cell r="F262">
            <v>0</v>
          </cell>
          <cell r="G262">
            <v>0</v>
          </cell>
          <cell r="H262">
            <v>0</v>
          </cell>
          <cell r="I262">
            <v>168.18181818181816</v>
          </cell>
          <cell r="J262">
            <v>185</v>
          </cell>
          <cell r="K262">
            <v>222</v>
          </cell>
          <cell r="L262">
            <v>200</v>
          </cell>
          <cell r="M262">
            <v>300</v>
          </cell>
          <cell r="N262">
            <v>0</v>
          </cell>
          <cell r="O262">
            <v>100</v>
          </cell>
          <cell r="P262">
            <v>100</v>
          </cell>
          <cell r="Q262" t="str">
            <v>HTRNTB21990</v>
          </cell>
          <cell r="R262">
            <v>45292</v>
          </cell>
          <cell r="S262" t="str">
            <v>KP05/2</v>
          </cell>
          <cell r="T262" t="str">
            <v>PT KUDAMAS JAYA MAKMUR SENTOSA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10</v>
          </cell>
          <cell r="AO262">
            <v>0</v>
          </cell>
          <cell r="AP262">
            <v>0</v>
          </cell>
          <cell r="AQ262">
            <v>10</v>
          </cell>
          <cell r="AR262">
            <v>0</v>
          </cell>
          <cell r="AS262">
            <v>0</v>
          </cell>
          <cell r="AT262">
            <v>0</v>
          </cell>
          <cell r="AU262">
            <v>20</v>
          </cell>
          <cell r="AV262">
            <v>0</v>
          </cell>
          <cell r="AW262">
            <v>0</v>
          </cell>
          <cell r="AX262">
            <v>10</v>
          </cell>
          <cell r="AY262">
            <v>0</v>
          </cell>
          <cell r="AZ262">
            <v>50</v>
          </cell>
          <cell r="BA262">
            <v>0</v>
          </cell>
          <cell r="BB262">
            <v>50</v>
          </cell>
        </row>
        <row r="263">
          <cell r="B263" t="str">
            <v>RECOL1</v>
          </cell>
          <cell r="C263" t="str">
            <v>Reco Eye Drop (1)</v>
          </cell>
          <cell r="D263">
            <v>1</v>
          </cell>
          <cell r="E263" t="str">
            <v>botol</v>
          </cell>
          <cell r="F263">
            <v>0</v>
          </cell>
          <cell r="G263">
            <v>0</v>
          </cell>
          <cell r="H263">
            <v>0</v>
          </cell>
          <cell r="I263">
            <v>7363.6363636363631</v>
          </cell>
          <cell r="J263">
            <v>8100</v>
          </cell>
          <cell r="K263">
            <v>9720</v>
          </cell>
          <cell r="L263">
            <v>8100</v>
          </cell>
          <cell r="M263">
            <v>9800</v>
          </cell>
          <cell r="N263">
            <v>2</v>
          </cell>
          <cell r="O263">
            <v>0</v>
          </cell>
          <cell r="P263">
            <v>2</v>
          </cell>
          <cell r="Q263" t="str">
            <v>H81563B</v>
          </cell>
          <cell r="R263">
            <v>44866</v>
          </cell>
          <cell r="S263" t="str">
            <v>KP08/06</v>
          </cell>
          <cell r="T263" t="str">
            <v>PT. PLANET EXCELENCIA PHARMACY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</v>
          </cell>
          <cell r="AO263">
            <v>0</v>
          </cell>
          <cell r="AP263">
            <v>0</v>
          </cell>
          <cell r="AQ263">
            <v>1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2</v>
          </cell>
          <cell r="BA263">
            <v>0</v>
          </cell>
          <cell r="BB263">
            <v>0</v>
          </cell>
        </row>
        <row r="264">
          <cell r="B264" t="str">
            <v>RECOL2</v>
          </cell>
          <cell r="C264" t="str">
            <v>Reco Eye Drop (2)</v>
          </cell>
          <cell r="D264">
            <v>1</v>
          </cell>
          <cell r="E264" t="str">
            <v>botol</v>
          </cell>
          <cell r="F264">
            <v>0</v>
          </cell>
          <cell r="G264">
            <v>0</v>
          </cell>
          <cell r="H264">
            <v>0</v>
          </cell>
          <cell r="I264">
            <v>7363.6363636363631</v>
          </cell>
          <cell r="J264">
            <v>8100</v>
          </cell>
          <cell r="K264">
            <v>9720</v>
          </cell>
          <cell r="L264">
            <v>8100</v>
          </cell>
          <cell r="M264">
            <v>9800</v>
          </cell>
          <cell r="N264">
            <v>10</v>
          </cell>
          <cell r="O264">
            <v>0</v>
          </cell>
          <cell r="P264">
            <v>10</v>
          </cell>
          <cell r="Q264" t="str">
            <v>H81563B</v>
          </cell>
          <cell r="R264">
            <v>45047</v>
          </cell>
          <cell r="S264" t="str">
            <v>KP01/03</v>
          </cell>
          <cell r="T264" t="str">
            <v>PT KUDAMAS JAYA MAKMUR SENTOSA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10</v>
          </cell>
        </row>
        <row r="265">
          <cell r="B265" t="str">
            <v>RECOSM2</v>
          </cell>
          <cell r="C265" t="str">
            <v>Reco Eye Ointment (2)</v>
          </cell>
          <cell r="D265">
            <v>1</v>
          </cell>
          <cell r="E265" t="str">
            <v>botol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</v>
          </cell>
          <cell r="O265">
            <v>0</v>
          </cell>
          <cell r="P265">
            <v>6</v>
          </cell>
          <cell r="Q265" t="str">
            <v>H81563B</v>
          </cell>
          <cell r="R265">
            <v>45627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1</v>
          </cell>
          <cell r="AD265">
            <v>0</v>
          </cell>
          <cell r="AE265">
            <v>0</v>
          </cell>
          <cell r="AF265">
            <v>1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1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1</v>
          </cell>
          <cell r="AY265">
            <v>0</v>
          </cell>
          <cell r="AZ265">
            <v>4</v>
          </cell>
          <cell r="BA265">
            <v>0</v>
          </cell>
          <cell r="BB265">
            <v>2</v>
          </cell>
        </row>
        <row r="266">
          <cell r="B266" t="str">
            <v>RFMPS2</v>
          </cell>
          <cell r="C266" t="str">
            <v>Rifampicin  tablet 450 mg</v>
          </cell>
          <cell r="D266">
            <v>100</v>
          </cell>
          <cell r="E266" t="str">
            <v>tablet</v>
          </cell>
          <cell r="F266">
            <v>1042</v>
          </cell>
          <cell r="G266">
            <v>1146.2</v>
          </cell>
          <cell r="H266">
            <v>1375.44</v>
          </cell>
          <cell r="I266">
            <v>1650</v>
          </cell>
          <cell r="J266">
            <v>1815.0000000000002</v>
          </cell>
          <cell r="K266">
            <v>2178</v>
          </cell>
          <cell r="L266">
            <v>1900</v>
          </cell>
          <cell r="M266">
            <v>2200</v>
          </cell>
          <cell r="N266">
            <v>500</v>
          </cell>
          <cell r="O266">
            <v>0</v>
          </cell>
          <cell r="P266">
            <v>500</v>
          </cell>
          <cell r="Q266" t="str">
            <v>H81563B</v>
          </cell>
          <cell r="R266">
            <v>44977</v>
          </cell>
          <cell r="S266" t="str">
            <v>1220018024</v>
          </cell>
          <cell r="T266" t="str">
            <v>PT. INDOFARMA GLOBAL MEDIKA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500</v>
          </cell>
        </row>
        <row r="267">
          <cell r="B267" t="str">
            <v>RILL1</v>
          </cell>
          <cell r="C267" t="str">
            <v>Ringer Lactate 500 mL</v>
          </cell>
          <cell r="D267">
            <v>1</v>
          </cell>
          <cell r="E267" t="str">
            <v>botol</v>
          </cell>
          <cell r="F267">
            <v>0</v>
          </cell>
          <cell r="G267">
            <v>0</v>
          </cell>
          <cell r="H267">
            <v>0</v>
          </cell>
          <cell r="I267">
            <v>7727.272727272727</v>
          </cell>
          <cell r="J267">
            <v>8500</v>
          </cell>
          <cell r="K267">
            <v>10200</v>
          </cell>
          <cell r="L267">
            <v>8500</v>
          </cell>
          <cell r="M267">
            <v>10200</v>
          </cell>
          <cell r="N267">
            <v>4</v>
          </cell>
          <cell r="O267">
            <v>0</v>
          </cell>
          <cell r="P267">
            <v>4</v>
          </cell>
          <cell r="Q267" t="str">
            <v>H81563B</v>
          </cell>
          <cell r="R267">
            <v>45839</v>
          </cell>
          <cell r="S267" t="str">
            <v>KP11/10</v>
          </cell>
          <cell r="T267" t="str">
            <v>PT KUDAMAS JAYA MAKMUR SENTOSA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4</v>
          </cell>
        </row>
        <row r="268">
          <cell r="B268" t="str">
            <v>RILL2</v>
          </cell>
          <cell r="C268" t="str">
            <v>Ringer Lactate 500 mL (2)</v>
          </cell>
          <cell r="D268">
            <v>1</v>
          </cell>
          <cell r="E268" t="str">
            <v>botol</v>
          </cell>
          <cell r="F268">
            <v>0</v>
          </cell>
          <cell r="G268">
            <v>0</v>
          </cell>
          <cell r="H268">
            <v>0</v>
          </cell>
          <cell r="I268">
            <v>7727.272727272727</v>
          </cell>
          <cell r="J268">
            <v>8500</v>
          </cell>
          <cell r="K268">
            <v>10200</v>
          </cell>
          <cell r="L268">
            <v>8500</v>
          </cell>
          <cell r="M268">
            <v>10200</v>
          </cell>
          <cell r="N268">
            <v>3</v>
          </cell>
          <cell r="O268">
            <v>0</v>
          </cell>
          <cell r="P268">
            <v>3</v>
          </cell>
          <cell r="Q268" t="str">
            <v>H81563B</v>
          </cell>
          <cell r="R268">
            <v>45839</v>
          </cell>
          <cell r="S268" t="str">
            <v>KP11/10</v>
          </cell>
          <cell r="T268" t="str">
            <v>PT KUDAMAS JAYA MAKMUR SENTOSA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3</v>
          </cell>
        </row>
        <row r="269">
          <cell r="B269" t="str">
            <v>SLBTS13</v>
          </cell>
          <cell r="C269" t="str">
            <v>Salbutamol tablet 2 mg (3)</v>
          </cell>
          <cell r="D269">
            <v>100</v>
          </cell>
          <cell r="E269" t="str">
            <v>tablet</v>
          </cell>
          <cell r="F269">
            <v>0</v>
          </cell>
          <cell r="G269">
            <v>0</v>
          </cell>
          <cell r="H269">
            <v>0</v>
          </cell>
          <cell r="I269">
            <v>102.98</v>
          </cell>
          <cell r="J269">
            <v>113.27800000000002</v>
          </cell>
          <cell r="K269">
            <v>135.93360000000001</v>
          </cell>
          <cell r="L269">
            <v>200</v>
          </cell>
          <cell r="M269">
            <v>200</v>
          </cell>
          <cell r="N269">
            <v>210</v>
          </cell>
          <cell r="O269">
            <v>0</v>
          </cell>
          <cell r="P269">
            <v>210</v>
          </cell>
          <cell r="Q269" t="str">
            <v>H81563B</v>
          </cell>
          <cell r="R269">
            <v>45071</v>
          </cell>
          <cell r="S269" t="str">
            <v>KP03/007</v>
          </cell>
          <cell r="T269" t="str">
            <v>PT KIMIA FARMA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210</v>
          </cell>
        </row>
        <row r="270">
          <cell r="B270" t="str">
            <v>SLBTS2</v>
          </cell>
          <cell r="C270" t="str">
            <v>Salbutamol tablet 4 mg (2)</v>
          </cell>
          <cell r="D270">
            <v>100</v>
          </cell>
          <cell r="E270" t="str">
            <v>tablet</v>
          </cell>
          <cell r="F270">
            <v>95</v>
          </cell>
          <cell r="G270">
            <v>104.50000000000001</v>
          </cell>
          <cell r="H270">
            <v>125.4</v>
          </cell>
          <cell r="I270">
            <v>91.3</v>
          </cell>
          <cell r="J270">
            <v>100.43</v>
          </cell>
          <cell r="K270">
            <v>120.51600000000001</v>
          </cell>
          <cell r="L270">
            <v>200</v>
          </cell>
          <cell r="M270">
            <v>200</v>
          </cell>
          <cell r="N270">
            <v>0</v>
          </cell>
          <cell r="O270">
            <v>0</v>
          </cell>
          <cell r="P270">
            <v>0</v>
          </cell>
          <cell r="Q270" t="str">
            <v>H81563B</v>
          </cell>
          <cell r="R270">
            <v>44787</v>
          </cell>
          <cell r="S270">
            <v>2801956245</v>
          </cell>
          <cell r="T270" t="str">
            <v>PT. KIMIA FARMA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</row>
        <row r="271">
          <cell r="B271" t="str">
            <v>SLCL14</v>
          </cell>
          <cell r="C271" t="str">
            <v>Salicyl Talk 2% (60 g) (4)</v>
          </cell>
          <cell r="D271">
            <v>1</v>
          </cell>
          <cell r="E271" t="str">
            <v>pcs</v>
          </cell>
          <cell r="F271">
            <v>0</v>
          </cell>
          <cell r="G271">
            <v>0</v>
          </cell>
          <cell r="H271">
            <v>0</v>
          </cell>
          <cell r="I271">
            <v>5460</v>
          </cell>
          <cell r="J271">
            <v>6006.0000000000009</v>
          </cell>
          <cell r="K271">
            <v>7207.2000000000007</v>
          </cell>
          <cell r="L271">
            <v>6100</v>
          </cell>
          <cell r="M271">
            <v>7300</v>
          </cell>
          <cell r="N271">
            <v>13</v>
          </cell>
          <cell r="O271">
            <v>0</v>
          </cell>
          <cell r="P271">
            <v>13</v>
          </cell>
          <cell r="Q271" t="str">
            <v>H81563B</v>
          </cell>
          <cell r="R271">
            <v>45536</v>
          </cell>
          <cell r="S271">
            <v>2802617390</v>
          </cell>
          <cell r="T271" t="str">
            <v>PT KIMIA FARMA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2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2</v>
          </cell>
          <cell r="BA271">
            <v>0</v>
          </cell>
          <cell r="BB271">
            <v>11</v>
          </cell>
        </row>
        <row r="272">
          <cell r="B272" t="str">
            <v>SNDR21</v>
          </cell>
          <cell r="C272" t="str">
            <v>Sanadryl DMP Sirup 60 ml (1)</v>
          </cell>
          <cell r="D272">
            <v>1</v>
          </cell>
          <cell r="E272" t="str">
            <v>botol</v>
          </cell>
          <cell r="F272">
            <v>0</v>
          </cell>
          <cell r="G272">
            <v>0</v>
          </cell>
          <cell r="H272">
            <v>0</v>
          </cell>
          <cell r="I272">
            <v>12909.090909090908</v>
          </cell>
          <cell r="J272">
            <v>14200</v>
          </cell>
          <cell r="K272">
            <v>17040</v>
          </cell>
          <cell r="L272">
            <v>14200</v>
          </cell>
          <cell r="M272">
            <v>17100</v>
          </cell>
          <cell r="N272">
            <v>15</v>
          </cell>
          <cell r="O272">
            <v>0</v>
          </cell>
          <cell r="P272">
            <v>15</v>
          </cell>
          <cell r="Q272" t="str">
            <v>H81563B</v>
          </cell>
          <cell r="R272">
            <v>45323</v>
          </cell>
          <cell r="S272" t="str">
            <v>KP03/11</v>
          </cell>
          <cell r="T272" t="str">
            <v>PT KUDAMAS JAYA MAKMUR SENTOSA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1</v>
          </cell>
          <cell r="AD272">
            <v>1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1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4</v>
          </cell>
          <cell r="AY272">
            <v>1</v>
          </cell>
          <cell r="AZ272">
            <v>10</v>
          </cell>
          <cell r="BA272">
            <v>0</v>
          </cell>
          <cell r="BB272">
            <v>5</v>
          </cell>
        </row>
        <row r="273">
          <cell r="B273" t="str">
            <v>SNDR6</v>
          </cell>
          <cell r="C273" t="str">
            <v>Sanadryl Sirup 60 ml (6)</v>
          </cell>
          <cell r="D273">
            <v>1</v>
          </cell>
          <cell r="E273" t="str">
            <v>botol</v>
          </cell>
          <cell r="F273">
            <v>0</v>
          </cell>
          <cell r="G273">
            <v>0</v>
          </cell>
          <cell r="H273">
            <v>0</v>
          </cell>
          <cell r="I273">
            <v>9272.7272727272721</v>
          </cell>
          <cell r="J273">
            <v>10200</v>
          </cell>
          <cell r="K273">
            <v>12240</v>
          </cell>
          <cell r="L273">
            <v>10200</v>
          </cell>
          <cell r="M273">
            <v>12300</v>
          </cell>
          <cell r="N273">
            <v>0</v>
          </cell>
          <cell r="O273">
            <v>0</v>
          </cell>
          <cell r="P273">
            <v>0</v>
          </cell>
          <cell r="Q273" t="str">
            <v>H81563B</v>
          </cell>
          <cell r="R273">
            <v>45261</v>
          </cell>
          <cell r="S273" t="str">
            <v>KP02/13</v>
          </cell>
          <cell r="T273" t="str">
            <v>PT PLANET EXCELENCIA PHARMACY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</row>
        <row r="274">
          <cell r="B274" t="str">
            <v>SNDR7</v>
          </cell>
          <cell r="C274" t="str">
            <v>Sanadryl Sirup 60 ml (7)</v>
          </cell>
          <cell r="D274">
            <v>1</v>
          </cell>
          <cell r="E274" t="str">
            <v>botol</v>
          </cell>
          <cell r="F274">
            <v>0</v>
          </cell>
          <cell r="G274">
            <v>0</v>
          </cell>
          <cell r="H274">
            <v>0</v>
          </cell>
          <cell r="I274">
            <v>9272.7272727272721</v>
          </cell>
          <cell r="J274">
            <v>10200</v>
          </cell>
          <cell r="K274">
            <v>12240</v>
          </cell>
          <cell r="L274">
            <v>10200</v>
          </cell>
          <cell r="M274">
            <v>12300</v>
          </cell>
          <cell r="N274">
            <v>1</v>
          </cell>
          <cell r="O274">
            <v>0</v>
          </cell>
          <cell r="P274">
            <v>1</v>
          </cell>
          <cell r="Q274" t="str">
            <v>H81563B</v>
          </cell>
          <cell r="R274">
            <v>45261</v>
          </cell>
          <cell r="S274" t="str">
            <v>KP02/13</v>
          </cell>
          <cell r="T274" t="str">
            <v>PT PLANET EXCELENCIA PHARMACY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1</v>
          </cell>
          <cell r="BA274">
            <v>0</v>
          </cell>
          <cell r="BB274">
            <v>0</v>
          </cell>
        </row>
        <row r="275">
          <cell r="B275" t="str">
            <v>SNDR8</v>
          </cell>
          <cell r="C275" t="str">
            <v>Sanadryl Sirup 60 ml (8)</v>
          </cell>
          <cell r="D275">
            <v>1</v>
          </cell>
          <cell r="E275" t="str">
            <v>botol</v>
          </cell>
          <cell r="F275">
            <v>0</v>
          </cell>
          <cell r="G275">
            <v>0</v>
          </cell>
          <cell r="H275">
            <v>0</v>
          </cell>
          <cell r="I275">
            <v>9659.0909090909081</v>
          </cell>
          <cell r="J275">
            <v>10625</v>
          </cell>
          <cell r="K275">
            <v>12750</v>
          </cell>
          <cell r="L275">
            <v>10700</v>
          </cell>
          <cell r="M275">
            <v>12800</v>
          </cell>
          <cell r="N275">
            <v>24</v>
          </cell>
          <cell r="O275">
            <v>0</v>
          </cell>
          <cell r="P275">
            <v>24</v>
          </cell>
          <cell r="Q275" t="str">
            <v>H81563B</v>
          </cell>
          <cell r="R275">
            <v>45323</v>
          </cell>
          <cell r="S275" t="str">
            <v>KP03/10</v>
          </cell>
          <cell r="T275" t="str">
            <v>PT KUDAMAS JAYA MAKMUR SENTOSA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24</v>
          </cell>
        </row>
        <row r="276">
          <cell r="B276" t="str">
            <v>SCBMX6</v>
          </cell>
          <cell r="C276" t="str">
            <v>Scabimite Cr 10 g (6)</v>
          </cell>
          <cell r="D276">
            <v>1</v>
          </cell>
          <cell r="E276" t="str">
            <v>tube</v>
          </cell>
          <cell r="F276">
            <v>0</v>
          </cell>
          <cell r="G276">
            <v>0</v>
          </cell>
          <cell r="H276">
            <v>0</v>
          </cell>
          <cell r="I276">
            <v>37350</v>
          </cell>
          <cell r="J276">
            <v>41085</v>
          </cell>
          <cell r="K276">
            <v>49302</v>
          </cell>
          <cell r="L276">
            <v>41100</v>
          </cell>
          <cell r="M276">
            <v>49400</v>
          </cell>
          <cell r="N276">
            <v>6</v>
          </cell>
          <cell r="O276">
            <v>0</v>
          </cell>
          <cell r="P276">
            <v>6</v>
          </cell>
          <cell r="Q276" t="str">
            <v>H81563B</v>
          </cell>
          <cell r="R276">
            <v>45505</v>
          </cell>
          <cell r="S276" t="str">
            <v>KP01/05</v>
          </cell>
          <cell r="T276" t="str">
            <v>PT SINGGASANA WITRA SURYAMAS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1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1</v>
          </cell>
          <cell r="BA276">
            <v>0</v>
          </cell>
          <cell r="BB276">
            <v>5</v>
          </cell>
        </row>
        <row r="277">
          <cell r="B277" t="str">
            <v>SCBMX7</v>
          </cell>
          <cell r="C277" t="str">
            <v>Scabimite Cr 10 g (7)</v>
          </cell>
          <cell r="D277">
            <v>1</v>
          </cell>
          <cell r="E277" t="str">
            <v>tube</v>
          </cell>
          <cell r="F277">
            <v>0</v>
          </cell>
          <cell r="G277">
            <v>0</v>
          </cell>
          <cell r="H277">
            <v>0</v>
          </cell>
          <cell r="I277">
            <v>39090.909090909088</v>
          </cell>
          <cell r="J277">
            <v>43000</v>
          </cell>
          <cell r="K277">
            <v>51600</v>
          </cell>
          <cell r="L277">
            <v>43000</v>
          </cell>
          <cell r="M277">
            <v>51600</v>
          </cell>
          <cell r="N277">
            <v>0</v>
          </cell>
          <cell r="O277">
            <v>6</v>
          </cell>
          <cell r="P277">
            <v>6</v>
          </cell>
          <cell r="Q277" t="str">
            <v>B22030</v>
          </cell>
          <cell r="R277">
            <v>45689</v>
          </cell>
          <cell r="S277" t="str">
            <v>KP05/2</v>
          </cell>
          <cell r="T277" t="str">
            <v>PT KUDAMAS JAYA MAKMUR SENTOSA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6</v>
          </cell>
        </row>
        <row r="278">
          <cell r="B278" t="str">
            <v>SLDR1</v>
          </cell>
          <cell r="C278" t="str">
            <v>Selediar Tablet</v>
          </cell>
          <cell r="D278">
            <v>100</v>
          </cell>
          <cell r="E278" t="str">
            <v>tablet</v>
          </cell>
          <cell r="F278">
            <v>0</v>
          </cell>
          <cell r="G278">
            <v>0</v>
          </cell>
          <cell r="H278">
            <v>0</v>
          </cell>
          <cell r="I278">
            <v>757.57272727272721</v>
          </cell>
          <cell r="J278">
            <v>833.33</v>
          </cell>
          <cell r="K278">
            <v>999.99599999999998</v>
          </cell>
          <cell r="L278">
            <v>900</v>
          </cell>
          <cell r="M278">
            <v>1000</v>
          </cell>
          <cell r="N278">
            <v>75</v>
          </cell>
          <cell r="O278">
            <v>0</v>
          </cell>
          <cell r="P278">
            <v>75</v>
          </cell>
          <cell r="Q278" t="str">
            <v>94665</v>
          </cell>
          <cell r="R278">
            <v>44896</v>
          </cell>
          <cell r="S278" t="str">
            <v>KP04/12</v>
          </cell>
          <cell r="T278" t="str">
            <v>APOTEK BUMI MEDIKA GANESA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18</v>
          </cell>
          <cell r="AD278">
            <v>0</v>
          </cell>
          <cell r="AE278">
            <v>30</v>
          </cell>
          <cell r="AF278">
            <v>15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12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75</v>
          </cell>
          <cell r="BA278">
            <v>0</v>
          </cell>
          <cell r="BB278">
            <v>0</v>
          </cell>
        </row>
        <row r="279">
          <cell r="B279" t="str">
            <v>SLDR2</v>
          </cell>
          <cell r="C279" t="str">
            <v>Selediar Tablet (2)</v>
          </cell>
          <cell r="D279">
            <v>100</v>
          </cell>
          <cell r="E279" t="str">
            <v>tablet</v>
          </cell>
          <cell r="F279">
            <v>0</v>
          </cell>
          <cell r="G279">
            <v>0</v>
          </cell>
          <cell r="H279">
            <v>0</v>
          </cell>
          <cell r="I279">
            <v>757.57272727272721</v>
          </cell>
          <cell r="J279">
            <v>833.33</v>
          </cell>
          <cell r="K279">
            <v>999.99599999999998</v>
          </cell>
          <cell r="L279">
            <v>900</v>
          </cell>
          <cell r="M279">
            <v>1000</v>
          </cell>
          <cell r="N279">
            <v>100</v>
          </cell>
          <cell r="O279">
            <v>0</v>
          </cell>
          <cell r="P279">
            <v>100</v>
          </cell>
          <cell r="Q279" t="str">
            <v>94665</v>
          </cell>
          <cell r="R279">
            <v>44896</v>
          </cell>
          <cell r="S279" t="str">
            <v>KP05/13</v>
          </cell>
          <cell r="T279" t="str">
            <v>APOTEK BUMI MEDIKA GANESA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10</v>
          </cell>
          <cell r="AO279">
            <v>0</v>
          </cell>
          <cell r="AP279">
            <v>0</v>
          </cell>
          <cell r="AQ279">
            <v>10</v>
          </cell>
          <cell r="AR279">
            <v>0</v>
          </cell>
          <cell r="AS279">
            <v>36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15</v>
          </cell>
          <cell r="AZ279">
            <v>71</v>
          </cell>
          <cell r="BA279">
            <v>0</v>
          </cell>
          <cell r="BB279">
            <v>29</v>
          </cell>
        </row>
        <row r="280">
          <cell r="B280" t="str">
            <v>SMVSS4</v>
          </cell>
          <cell r="C280" t="str">
            <v>Simvastatin tablet 10 mg (4)</v>
          </cell>
          <cell r="D280">
            <v>100</v>
          </cell>
          <cell r="E280" t="str">
            <v>tablet</v>
          </cell>
          <cell r="F280">
            <v>0</v>
          </cell>
          <cell r="G280">
            <v>0</v>
          </cell>
          <cell r="H280">
            <v>0</v>
          </cell>
          <cell r="I280">
            <v>190.917</v>
          </cell>
          <cell r="J280">
            <v>210.0087</v>
          </cell>
          <cell r="K280">
            <v>252.01043999999999</v>
          </cell>
          <cell r="L280">
            <v>300</v>
          </cell>
          <cell r="M280">
            <v>300</v>
          </cell>
          <cell r="N280">
            <v>0</v>
          </cell>
          <cell r="O280">
            <v>0</v>
          </cell>
          <cell r="P280">
            <v>0</v>
          </cell>
          <cell r="Q280" t="str">
            <v>H81563B</v>
          </cell>
          <cell r="R280">
            <v>45108</v>
          </cell>
          <cell r="S280" t="str">
            <v>KP10/2</v>
          </cell>
          <cell r="T280" t="str">
            <v>PT.ENSEVAL PUTERA MEGATRADING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</row>
        <row r="281">
          <cell r="B281" t="str">
            <v>SMVSS5</v>
          </cell>
          <cell r="C281" t="str">
            <v>Simvastatin tablet 10 mg (5)</v>
          </cell>
          <cell r="D281">
            <v>100</v>
          </cell>
          <cell r="E281" t="str">
            <v>tablet</v>
          </cell>
          <cell r="F281">
            <v>0</v>
          </cell>
          <cell r="G281">
            <v>0</v>
          </cell>
          <cell r="H281">
            <v>0</v>
          </cell>
          <cell r="I281">
            <v>245.45454545454544</v>
          </cell>
          <cell r="J281">
            <v>270</v>
          </cell>
          <cell r="K281">
            <v>324</v>
          </cell>
          <cell r="L281">
            <v>300</v>
          </cell>
          <cell r="M281">
            <v>400</v>
          </cell>
          <cell r="N281">
            <v>13</v>
          </cell>
          <cell r="O281">
            <v>0</v>
          </cell>
          <cell r="P281">
            <v>13</v>
          </cell>
          <cell r="Q281" t="str">
            <v>H81563B</v>
          </cell>
          <cell r="R281">
            <v>45261</v>
          </cell>
          <cell r="S281" t="str">
            <v>KP02/9</v>
          </cell>
          <cell r="T281" t="str">
            <v>PT PLANET EXCELENCIA PHARMACY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13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13</v>
          </cell>
          <cell r="BA281">
            <v>0</v>
          </cell>
          <cell r="BB281">
            <v>0</v>
          </cell>
        </row>
        <row r="282">
          <cell r="B282" t="str">
            <v>SMVSS6</v>
          </cell>
          <cell r="C282" t="str">
            <v>Simvastatin tablet 10 mg (6)</v>
          </cell>
          <cell r="D282">
            <v>100</v>
          </cell>
          <cell r="E282" t="str">
            <v>tablet</v>
          </cell>
          <cell r="F282">
            <v>0</v>
          </cell>
          <cell r="G282">
            <v>0</v>
          </cell>
          <cell r="H282">
            <v>0</v>
          </cell>
          <cell r="I282">
            <v>190.917</v>
          </cell>
          <cell r="J282">
            <v>210.0087</v>
          </cell>
          <cell r="K282">
            <v>252.01043999999999</v>
          </cell>
          <cell r="L282">
            <v>300</v>
          </cell>
          <cell r="M282">
            <v>300</v>
          </cell>
          <cell r="N282">
            <v>200</v>
          </cell>
          <cell r="O282">
            <v>0</v>
          </cell>
          <cell r="P282">
            <v>200</v>
          </cell>
          <cell r="Q282" t="str">
            <v>H81563B</v>
          </cell>
          <cell r="R282">
            <v>45292</v>
          </cell>
          <cell r="S282" t="str">
            <v>KP04/3</v>
          </cell>
          <cell r="T282" t="str">
            <v>PT Enseval Putera Megatrading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17</v>
          </cell>
          <cell r="AD282">
            <v>0</v>
          </cell>
          <cell r="AE282">
            <v>0</v>
          </cell>
          <cell r="AF282">
            <v>60</v>
          </cell>
          <cell r="AG282">
            <v>75</v>
          </cell>
          <cell r="AH282">
            <v>0</v>
          </cell>
          <cell r="AI282">
            <v>0</v>
          </cell>
          <cell r="AJ282">
            <v>0</v>
          </cell>
          <cell r="AK282">
            <v>30</v>
          </cell>
          <cell r="AL282">
            <v>18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200</v>
          </cell>
          <cell r="BA282">
            <v>0</v>
          </cell>
          <cell r="BB282">
            <v>0</v>
          </cell>
        </row>
        <row r="283">
          <cell r="B283" t="str">
            <v>SMVSS7</v>
          </cell>
          <cell r="C283" t="str">
            <v>Simvastatin tablet 10 mg (7)</v>
          </cell>
          <cell r="D283">
            <v>100</v>
          </cell>
          <cell r="E283" t="str">
            <v>tablet</v>
          </cell>
          <cell r="F283">
            <v>0</v>
          </cell>
          <cell r="G283">
            <v>0</v>
          </cell>
          <cell r="H283">
            <v>0</v>
          </cell>
          <cell r="I283">
            <v>151.36363636363635</v>
          </cell>
          <cell r="J283">
            <v>166.5</v>
          </cell>
          <cell r="K283">
            <v>199.79999999999998</v>
          </cell>
          <cell r="L283">
            <v>200</v>
          </cell>
          <cell r="M283">
            <v>200</v>
          </cell>
          <cell r="N283">
            <v>0</v>
          </cell>
          <cell r="O283">
            <v>200</v>
          </cell>
          <cell r="P283">
            <v>200</v>
          </cell>
          <cell r="Q283" t="str">
            <v>HTSVND21509</v>
          </cell>
          <cell r="R283">
            <v>45292</v>
          </cell>
          <cell r="S283" t="str">
            <v>KP05/2</v>
          </cell>
          <cell r="T283" t="str">
            <v>PT KUDAMAS JAYA MAKMUR SENTOSA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12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60</v>
          </cell>
          <cell r="AY283">
            <v>0</v>
          </cell>
          <cell r="AZ283">
            <v>102</v>
          </cell>
          <cell r="BA283">
            <v>0</v>
          </cell>
          <cell r="BB283">
            <v>98</v>
          </cell>
        </row>
        <row r="284">
          <cell r="B284" t="str">
            <v>SMVS22</v>
          </cell>
          <cell r="C284" t="str">
            <v>Simvastatin tablet 20 mg (2)</v>
          </cell>
          <cell r="D284">
            <v>100</v>
          </cell>
          <cell r="E284" t="str">
            <v>tablet</v>
          </cell>
          <cell r="F284">
            <v>0</v>
          </cell>
          <cell r="G284">
            <v>0</v>
          </cell>
          <cell r="H284">
            <v>0</v>
          </cell>
          <cell r="I284">
            <v>757.58396100000004</v>
          </cell>
          <cell r="J284">
            <v>833.34235710000007</v>
          </cell>
          <cell r="K284">
            <v>1000.01082852</v>
          </cell>
          <cell r="L284">
            <v>900</v>
          </cell>
          <cell r="M284">
            <v>1100</v>
          </cell>
          <cell r="N284">
            <v>0</v>
          </cell>
          <cell r="O284">
            <v>0</v>
          </cell>
          <cell r="P284">
            <v>0</v>
          </cell>
          <cell r="Q284" t="str">
            <v>H81563B</v>
          </cell>
          <cell r="R284">
            <v>45139</v>
          </cell>
          <cell r="S284" t="str">
            <v>KP10/2</v>
          </cell>
          <cell r="T284" t="str">
            <v>PT.ENSEVAL PUTERA MEGATRADING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</row>
        <row r="285">
          <cell r="B285" t="str">
            <v>SMVS23</v>
          </cell>
          <cell r="C285" t="str">
            <v>Simvastatin tablet 20 mg (3)</v>
          </cell>
          <cell r="D285">
            <v>100</v>
          </cell>
          <cell r="E285" t="str">
            <v>tablet</v>
          </cell>
          <cell r="F285">
            <v>0</v>
          </cell>
          <cell r="G285">
            <v>0</v>
          </cell>
          <cell r="H285">
            <v>0</v>
          </cell>
          <cell r="I285">
            <v>757.58396099999993</v>
          </cell>
          <cell r="J285">
            <v>833.34235709999996</v>
          </cell>
          <cell r="K285">
            <v>1000.0108285199999</v>
          </cell>
          <cell r="L285">
            <v>900</v>
          </cell>
          <cell r="M285">
            <v>1100</v>
          </cell>
          <cell r="N285">
            <v>194</v>
          </cell>
          <cell r="O285">
            <v>0</v>
          </cell>
          <cell r="P285">
            <v>194</v>
          </cell>
          <cell r="Q285" t="str">
            <v>H81563B</v>
          </cell>
          <cell r="R285">
            <v>45352</v>
          </cell>
          <cell r="S285" t="str">
            <v>KP04/3</v>
          </cell>
          <cell r="T285" t="str">
            <v>PT Enseval Putera Megatrading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60</v>
          </cell>
          <cell r="AD285">
            <v>0</v>
          </cell>
          <cell r="AE285">
            <v>0</v>
          </cell>
          <cell r="AF285">
            <v>120</v>
          </cell>
          <cell r="AG285">
            <v>14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194</v>
          </cell>
          <cell r="BA285">
            <v>0</v>
          </cell>
          <cell r="BB285">
            <v>0</v>
          </cell>
        </row>
        <row r="286">
          <cell r="B286" t="str">
            <v>SMVS24</v>
          </cell>
          <cell r="C286" t="str">
            <v>Simvastatin tablet 20 mg (4)</v>
          </cell>
          <cell r="D286">
            <v>100</v>
          </cell>
          <cell r="E286" t="str">
            <v>tablet</v>
          </cell>
          <cell r="F286">
            <v>0</v>
          </cell>
          <cell r="G286">
            <v>0</v>
          </cell>
          <cell r="H286">
            <v>0</v>
          </cell>
          <cell r="I286">
            <v>764.5454545454545</v>
          </cell>
          <cell r="J286">
            <v>841</v>
          </cell>
          <cell r="K286">
            <v>1009.1999999999999</v>
          </cell>
          <cell r="L286">
            <v>900</v>
          </cell>
          <cell r="M286">
            <v>1100</v>
          </cell>
          <cell r="N286">
            <v>0</v>
          </cell>
          <cell r="O286">
            <v>100</v>
          </cell>
          <cell r="P286">
            <v>100</v>
          </cell>
          <cell r="Q286" t="str">
            <v>HTSVNE22114</v>
          </cell>
          <cell r="R286">
            <v>45352</v>
          </cell>
          <cell r="S286" t="str">
            <v>KP05/8</v>
          </cell>
          <cell r="T286" t="str">
            <v>APOTEK BUMI MEDIKA GANESA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46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30</v>
          </cell>
          <cell r="AS286">
            <v>24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100</v>
          </cell>
          <cell r="BA286">
            <v>0</v>
          </cell>
          <cell r="BB286">
            <v>0</v>
          </cell>
        </row>
        <row r="287">
          <cell r="B287" t="str">
            <v>SMVS25</v>
          </cell>
          <cell r="C287" t="str">
            <v>Simvastatin tablet 20 mg (5)</v>
          </cell>
          <cell r="D287">
            <v>30</v>
          </cell>
          <cell r="E287" t="str">
            <v>tablet</v>
          </cell>
          <cell r="F287">
            <v>0</v>
          </cell>
          <cell r="G287">
            <v>0</v>
          </cell>
          <cell r="H287">
            <v>0</v>
          </cell>
          <cell r="I287">
            <v>397.51515151515144</v>
          </cell>
          <cell r="J287">
            <v>437.26666666666665</v>
          </cell>
          <cell r="K287">
            <v>524.71999999999991</v>
          </cell>
          <cell r="L287">
            <v>500</v>
          </cell>
          <cell r="M287">
            <v>600</v>
          </cell>
          <cell r="N287">
            <v>0</v>
          </cell>
          <cell r="O287">
            <v>90</v>
          </cell>
          <cell r="P287">
            <v>90</v>
          </cell>
          <cell r="Q287" t="str">
            <v>RL084G</v>
          </cell>
          <cell r="R287">
            <v>45627</v>
          </cell>
          <cell r="S287" t="str">
            <v>KP05/12</v>
          </cell>
          <cell r="T287" t="str">
            <v>PT KUDAMAS JAYA MAKMUR SENTOSA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10</v>
          </cell>
          <cell r="AT287">
            <v>0</v>
          </cell>
          <cell r="AU287">
            <v>30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40</v>
          </cell>
          <cell r="BA287">
            <v>0</v>
          </cell>
          <cell r="BB287">
            <v>50</v>
          </cell>
        </row>
        <row r="288">
          <cell r="B288" t="str">
            <v>SPTR3</v>
          </cell>
          <cell r="C288" t="str">
            <v>SP Troches tablet (3)</v>
          </cell>
          <cell r="D288">
            <v>1</v>
          </cell>
          <cell r="E288" t="str">
            <v>box</v>
          </cell>
          <cell r="F288">
            <v>0</v>
          </cell>
          <cell r="G288">
            <v>0</v>
          </cell>
          <cell r="H288">
            <v>0</v>
          </cell>
          <cell r="I288">
            <v>11772.727272727272</v>
          </cell>
          <cell r="J288">
            <v>12950</v>
          </cell>
          <cell r="K288">
            <v>15540</v>
          </cell>
          <cell r="L288">
            <v>13000</v>
          </cell>
          <cell r="M288">
            <v>15600</v>
          </cell>
          <cell r="N288">
            <v>28</v>
          </cell>
          <cell r="O288">
            <v>0</v>
          </cell>
          <cell r="P288">
            <v>28</v>
          </cell>
          <cell r="Q288" t="str">
            <v>H81563B</v>
          </cell>
          <cell r="R288">
            <v>45689</v>
          </cell>
          <cell r="S288" t="str">
            <v>KP03/14</v>
          </cell>
          <cell r="T288" t="str">
            <v>PT KUDAMAS JAYA MAKMUR SENTOSA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2</v>
          </cell>
          <cell r="AG288">
            <v>3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3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1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9</v>
          </cell>
          <cell r="BA288">
            <v>0</v>
          </cell>
          <cell r="BB288">
            <v>19</v>
          </cell>
        </row>
        <row r="289">
          <cell r="B289" t="str">
            <v>SPTR4</v>
          </cell>
          <cell r="C289" t="str">
            <v>SP Troches tablet (4)</v>
          </cell>
          <cell r="D289">
            <v>1</v>
          </cell>
          <cell r="E289" t="str">
            <v>box</v>
          </cell>
          <cell r="F289">
            <v>0</v>
          </cell>
          <cell r="G289">
            <v>0</v>
          </cell>
          <cell r="H289">
            <v>0</v>
          </cell>
          <cell r="I289">
            <v>11772.727272727272</v>
          </cell>
          <cell r="J289">
            <v>12950</v>
          </cell>
          <cell r="K289">
            <v>15540</v>
          </cell>
          <cell r="L289">
            <v>13000</v>
          </cell>
          <cell r="M289">
            <v>15600</v>
          </cell>
          <cell r="N289">
            <v>35</v>
          </cell>
          <cell r="O289">
            <v>0</v>
          </cell>
          <cell r="P289">
            <v>35</v>
          </cell>
          <cell r="Q289" t="str">
            <v>H81563B</v>
          </cell>
          <cell r="R289">
            <v>45689</v>
          </cell>
          <cell r="S289" t="str">
            <v>KP03/14</v>
          </cell>
          <cell r="T289" t="str">
            <v>PT KUDAMAS JAYA MAKMUR SENTOSA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35</v>
          </cell>
        </row>
        <row r="290">
          <cell r="B290" t="str">
            <v>STESTB1</v>
          </cell>
          <cell r="C290" t="str">
            <v>Stesolid RT 5 mg</v>
          </cell>
          <cell r="D290">
            <v>5</v>
          </cell>
          <cell r="E290" t="str">
            <v>tube</v>
          </cell>
          <cell r="F290">
            <v>0</v>
          </cell>
          <cell r="G290">
            <v>0</v>
          </cell>
          <cell r="H290">
            <v>0</v>
          </cell>
          <cell r="I290">
            <v>23760</v>
          </cell>
          <cell r="J290">
            <v>26136.000000000004</v>
          </cell>
          <cell r="K290">
            <v>31363.200000000004</v>
          </cell>
          <cell r="L290">
            <v>26200</v>
          </cell>
          <cell r="M290">
            <v>31400</v>
          </cell>
          <cell r="N290">
            <v>5</v>
          </cell>
          <cell r="O290">
            <v>0</v>
          </cell>
          <cell r="P290">
            <v>5</v>
          </cell>
          <cell r="Q290" t="str">
            <v>H81563B</v>
          </cell>
          <cell r="R290">
            <v>44652</v>
          </cell>
          <cell r="S290">
            <v>37190036513</v>
          </cell>
          <cell r="T290" t="str">
            <v>PT ANUGRAH ARGON MEDICA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5</v>
          </cell>
        </row>
        <row r="291">
          <cell r="B291" t="str">
            <v>SCLFT10</v>
          </cell>
          <cell r="C291" t="str">
            <v>Sucralfate sirup 100mL (10)</v>
          </cell>
          <cell r="D291">
            <v>1</v>
          </cell>
          <cell r="E291" t="str">
            <v>botol</v>
          </cell>
          <cell r="F291">
            <v>0</v>
          </cell>
          <cell r="G291">
            <v>0</v>
          </cell>
          <cell r="H291">
            <v>0</v>
          </cell>
          <cell r="I291">
            <v>11590.90909090909</v>
          </cell>
          <cell r="J291">
            <v>12750</v>
          </cell>
          <cell r="K291">
            <v>15300</v>
          </cell>
          <cell r="L291">
            <v>12800</v>
          </cell>
          <cell r="M291">
            <v>15300</v>
          </cell>
          <cell r="N291">
            <v>5</v>
          </cell>
          <cell r="O291">
            <v>0</v>
          </cell>
          <cell r="P291">
            <v>5</v>
          </cell>
          <cell r="Q291" t="str">
            <v>H81563B</v>
          </cell>
          <cell r="R291">
            <v>45261</v>
          </cell>
          <cell r="S291" t="str">
            <v>KP03/5</v>
          </cell>
          <cell r="T291" t="str">
            <v>PT PENTA VALENT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2</v>
          </cell>
          <cell r="AS291">
            <v>1</v>
          </cell>
          <cell r="AT291">
            <v>0</v>
          </cell>
          <cell r="AU291">
            <v>1</v>
          </cell>
          <cell r="AV291">
            <v>0</v>
          </cell>
          <cell r="AW291">
            <v>0</v>
          </cell>
          <cell r="AX291">
            <v>1</v>
          </cell>
          <cell r="AY291">
            <v>0</v>
          </cell>
          <cell r="AZ291">
            <v>5</v>
          </cell>
          <cell r="BA291">
            <v>0</v>
          </cell>
          <cell r="BB291">
            <v>0</v>
          </cell>
        </row>
        <row r="292">
          <cell r="B292" t="str">
            <v>SCLFT11</v>
          </cell>
          <cell r="C292" t="str">
            <v>Sucralfate sirup 100mL (11)</v>
          </cell>
          <cell r="D292">
            <v>1</v>
          </cell>
          <cell r="E292" t="str">
            <v>botol</v>
          </cell>
          <cell r="F292">
            <v>0</v>
          </cell>
          <cell r="G292">
            <v>0</v>
          </cell>
          <cell r="H292">
            <v>0</v>
          </cell>
          <cell r="I292">
            <v>11590.90909090909</v>
          </cell>
          <cell r="J292">
            <v>12750</v>
          </cell>
          <cell r="K292">
            <v>15300</v>
          </cell>
          <cell r="L292">
            <v>12800</v>
          </cell>
          <cell r="M292">
            <v>15300</v>
          </cell>
          <cell r="N292">
            <v>0</v>
          </cell>
          <cell r="O292">
            <v>0</v>
          </cell>
          <cell r="P292">
            <v>0</v>
          </cell>
          <cell r="Q292" t="str">
            <v>H81563B</v>
          </cell>
          <cell r="R292">
            <v>45261</v>
          </cell>
          <cell r="S292" t="str">
            <v>KP03/5</v>
          </cell>
          <cell r="T292" t="str">
            <v>PT PENTA VALENT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</row>
        <row r="293">
          <cell r="B293" t="str">
            <v>SCLFT12</v>
          </cell>
          <cell r="C293" t="str">
            <v>Sucralfate sirup 100mL (12)</v>
          </cell>
          <cell r="D293">
            <v>1</v>
          </cell>
          <cell r="E293" t="str">
            <v>botol</v>
          </cell>
          <cell r="F293">
            <v>0</v>
          </cell>
          <cell r="G293">
            <v>0</v>
          </cell>
          <cell r="H293">
            <v>0</v>
          </cell>
          <cell r="I293">
            <v>11590.90909090909</v>
          </cell>
          <cell r="J293">
            <v>12750</v>
          </cell>
          <cell r="K293">
            <v>15300</v>
          </cell>
          <cell r="L293">
            <v>12800</v>
          </cell>
          <cell r="M293">
            <v>15300</v>
          </cell>
          <cell r="N293">
            <v>0</v>
          </cell>
          <cell r="O293">
            <v>0</v>
          </cell>
          <cell r="P293">
            <v>0</v>
          </cell>
          <cell r="Q293" t="str">
            <v>H81563B</v>
          </cell>
          <cell r="R293">
            <v>45261</v>
          </cell>
          <cell r="S293" t="str">
            <v>KP03/5</v>
          </cell>
          <cell r="T293" t="str">
            <v>PT PENTA VALENT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</row>
        <row r="294">
          <cell r="B294" t="str">
            <v>SCLFT13</v>
          </cell>
          <cell r="C294" t="str">
            <v>Sucralfate sirup 100mL (13)</v>
          </cell>
          <cell r="D294">
            <v>1</v>
          </cell>
          <cell r="E294" t="str">
            <v>botol</v>
          </cell>
          <cell r="F294">
            <v>0</v>
          </cell>
          <cell r="G294">
            <v>0</v>
          </cell>
          <cell r="H294">
            <v>0</v>
          </cell>
          <cell r="I294">
            <v>13636</v>
          </cell>
          <cell r="J294">
            <v>14999.6</v>
          </cell>
          <cell r="K294">
            <v>17999.52</v>
          </cell>
          <cell r="L294">
            <v>15000</v>
          </cell>
          <cell r="M294">
            <v>18000</v>
          </cell>
          <cell r="N294">
            <v>24</v>
          </cell>
          <cell r="O294">
            <v>0</v>
          </cell>
          <cell r="P294">
            <v>24</v>
          </cell>
          <cell r="Q294" t="str">
            <v>H81563B</v>
          </cell>
          <cell r="R294">
            <v>45261</v>
          </cell>
          <cell r="S294" t="str">
            <v>KP03/6</v>
          </cell>
          <cell r="T294" t="str">
            <v>PT SINGGASANA WITRA SURYAMAS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3</v>
          </cell>
          <cell r="AD294">
            <v>4</v>
          </cell>
          <cell r="AE294">
            <v>2</v>
          </cell>
          <cell r="AF294">
            <v>2</v>
          </cell>
          <cell r="AG294">
            <v>2</v>
          </cell>
          <cell r="AH294">
            <v>0</v>
          </cell>
          <cell r="AI294">
            <v>0</v>
          </cell>
          <cell r="AJ294">
            <v>0</v>
          </cell>
          <cell r="AK294">
            <v>3</v>
          </cell>
          <cell r="AL294">
            <v>3</v>
          </cell>
          <cell r="AM294">
            <v>1</v>
          </cell>
          <cell r="AN294">
            <v>3</v>
          </cell>
          <cell r="AO294">
            <v>0</v>
          </cell>
          <cell r="AP294">
            <v>0</v>
          </cell>
          <cell r="AQ294">
            <v>1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24</v>
          </cell>
          <cell r="BA294">
            <v>0</v>
          </cell>
          <cell r="BB294">
            <v>0</v>
          </cell>
        </row>
        <row r="295">
          <cell r="B295" t="str">
            <v>SCLFT14</v>
          </cell>
          <cell r="C295" t="str">
            <v>Sucralfate sirup 100mL (14)</v>
          </cell>
          <cell r="D295">
            <v>1</v>
          </cell>
          <cell r="E295" t="str">
            <v>botol</v>
          </cell>
          <cell r="F295">
            <v>0</v>
          </cell>
          <cell r="G295">
            <v>0</v>
          </cell>
          <cell r="H295">
            <v>0</v>
          </cell>
          <cell r="I295">
            <v>15000</v>
          </cell>
          <cell r="J295">
            <v>16500</v>
          </cell>
          <cell r="K295">
            <v>19800</v>
          </cell>
          <cell r="L295">
            <v>16500</v>
          </cell>
          <cell r="M295">
            <v>19800</v>
          </cell>
          <cell r="N295">
            <v>0</v>
          </cell>
          <cell r="O295">
            <v>10</v>
          </cell>
          <cell r="P295">
            <v>10</v>
          </cell>
          <cell r="Q295" t="str">
            <v>24122C0290</v>
          </cell>
          <cell r="R295">
            <v>45352</v>
          </cell>
          <cell r="S295" t="str">
            <v>KP05/5</v>
          </cell>
          <cell r="T295" t="str">
            <v>PT Penta Valent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1</v>
          </cell>
          <cell r="AY295">
            <v>2</v>
          </cell>
          <cell r="AZ295">
            <v>3</v>
          </cell>
          <cell r="BA295">
            <v>0</v>
          </cell>
          <cell r="BB295">
            <v>7</v>
          </cell>
        </row>
        <row r="296">
          <cell r="B296" t="str">
            <v>SCLFT6</v>
          </cell>
          <cell r="C296" t="str">
            <v>Sucralfate sirup 100mL (6)</v>
          </cell>
          <cell r="D296">
            <v>1</v>
          </cell>
          <cell r="E296" t="str">
            <v>botol</v>
          </cell>
          <cell r="F296">
            <v>0</v>
          </cell>
          <cell r="G296">
            <v>0</v>
          </cell>
          <cell r="H296">
            <v>0</v>
          </cell>
          <cell r="I296">
            <v>13200</v>
          </cell>
          <cell r="J296">
            <v>14520.000000000002</v>
          </cell>
          <cell r="K296">
            <v>17424</v>
          </cell>
          <cell r="L296">
            <v>14600</v>
          </cell>
          <cell r="M296">
            <v>17500</v>
          </cell>
          <cell r="N296">
            <v>0</v>
          </cell>
          <cell r="O296">
            <v>0</v>
          </cell>
          <cell r="P296">
            <v>0</v>
          </cell>
          <cell r="Q296" t="str">
            <v>H81563B</v>
          </cell>
          <cell r="R296">
            <v>45170</v>
          </cell>
          <cell r="S296" t="str">
            <v>KP10/18</v>
          </cell>
          <cell r="T296" t="str">
            <v>PT.PENTA VALENT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</row>
        <row r="297">
          <cell r="B297" t="str">
            <v>SCLFT9</v>
          </cell>
          <cell r="C297" t="str">
            <v>Sucralfate sirup 100mL (9)</v>
          </cell>
          <cell r="D297">
            <v>1</v>
          </cell>
          <cell r="E297" t="str">
            <v>botol</v>
          </cell>
          <cell r="F297">
            <v>0</v>
          </cell>
          <cell r="G297">
            <v>0</v>
          </cell>
          <cell r="H297">
            <v>0</v>
          </cell>
          <cell r="I297">
            <v>11590.90909090909</v>
          </cell>
          <cell r="J297">
            <v>12750</v>
          </cell>
          <cell r="K297">
            <v>15300</v>
          </cell>
          <cell r="L297">
            <v>12800</v>
          </cell>
          <cell r="M297">
            <v>15300</v>
          </cell>
          <cell r="N297">
            <v>5</v>
          </cell>
          <cell r="O297">
            <v>0</v>
          </cell>
          <cell r="P297">
            <v>5</v>
          </cell>
          <cell r="Q297" t="str">
            <v>H81563B</v>
          </cell>
          <cell r="R297">
            <v>45261</v>
          </cell>
          <cell r="S297" t="str">
            <v>KP02/10</v>
          </cell>
          <cell r="T297" t="str">
            <v>PT PENTA VALENT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5</v>
          </cell>
        </row>
        <row r="298">
          <cell r="B298" t="str">
            <v>SUMA3</v>
          </cell>
          <cell r="C298" t="str">
            <v>Sumagesic Tablet (3)</v>
          </cell>
          <cell r="D298">
            <v>100</v>
          </cell>
          <cell r="E298" t="str">
            <v>tablet</v>
          </cell>
          <cell r="F298">
            <v>0</v>
          </cell>
          <cell r="G298">
            <v>0</v>
          </cell>
          <cell r="H298">
            <v>0</v>
          </cell>
          <cell r="I298">
            <v>450.90909090909088</v>
          </cell>
          <cell r="J298">
            <v>496</v>
          </cell>
          <cell r="K298">
            <v>595.19999999999993</v>
          </cell>
          <cell r="L298">
            <v>500</v>
          </cell>
          <cell r="M298">
            <v>600</v>
          </cell>
          <cell r="N298">
            <v>0</v>
          </cell>
          <cell r="O298">
            <v>0</v>
          </cell>
          <cell r="P298">
            <v>0</v>
          </cell>
          <cell r="Q298" t="str">
            <v>H81563B</v>
          </cell>
          <cell r="R298">
            <v>46388</v>
          </cell>
          <cell r="S298" t="str">
            <v>KP03/12</v>
          </cell>
          <cell r="T298" t="str">
            <v>APOTEK BUMI MEDIKA GANESA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</row>
        <row r="299">
          <cell r="B299" t="str">
            <v>SUMA4</v>
          </cell>
          <cell r="C299" t="str">
            <v>Sumagesic Tablet (4)</v>
          </cell>
          <cell r="D299">
            <v>100</v>
          </cell>
          <cell r="E299" t="str">
            <v>tablet</v>
          </cell>
          <cell r="F299">
            <v>0</v>
          </cell>
          <cell r="G299">
            <v>0</v>
          </cell>
          <cell r="H299">
            <v>0</v>
          </cell>
          <cell r="I299">
            <v>496.36363636363632</v>
          </cell>
          <cell r="J299">
            <v>546</v>
          </cell>
          <cell r="K299">
            <v>655.19999999999993</v>
          </cell>
          <cell r="L299">
            <v>600</v>
          </cell>
          <cell r="M299">
            <v>700</v>
          </cell>
          <cell r="N299">
            <v>230</v>
          </cell>
          <cell r="O299">
            <v>0</v>
          </cell>
          <cell r="P299">
            <v>230</v>
          </cell>
          <cell r="Q299" t="str">
            <v>H81563B</v>
          </cell>
          <cell r="R299">
            <v>46388</v>
          </cell>
          <cell r="S299" t="str">
            <v>KP04/1</v>
          </cell>
          <cell r="T299" t="str">
            <v>APOTEK BUMI MEDIKA GANESA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27</v>
          </cell>
          <cell r="AD299">
            <v>0</v>
          </cell>
          <cell r="AE299">
            <v>10</v>
          </cell>
          <cell r="AF299">
            <v>0</v>
          </cell>
          <cell r="AG299">
            <v>40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10</v>
          </cell>
          <cell r="AN299">
            <v>50</v>
          </cell>
          <cell r="AO299">
            <v>0</v>
          </cell>
          <cell r="AP299">
            <v>0</v>
          </cell>
          <cell r="AQ299">
            <v>35</v>
          </cell>
          <cell r="AR299">
            <v>30</v>
          </cell>
          <cell r="AS299">
            <v>28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230</v>
          </cell>
          <cell r="BA299">
            <v>0</v>
          </cell>
          <cell r="BB299">
            <v>0</v>
          </cell>
        </row>
        <row r="300">
          <cell r="B300" t="str">
            <v>SUMA5</v>
          </cell>
          <cell r="C300" t="str">
            <v>Sumagesic Tablet (5)</v>
          </cell>
          <cell r="D300">
            <v>100</v>
          </cell>
          <cell r="E300" t="str">
            <v>tablet</v>
          </cell>
          <cell r="F300">
            <v>0</v>
          </cell>
          <cell r="G300">
            <v>0</v>
          </cell>
          <cell r="H300">
            <v>0</v>
          </cell>
          <cell r="I300">
            <v>500.50909090909084</v>
          </cell>
          <cell r="J300">
            <v>550.55999999999995</v>
          </cell>
          <cell r="K300">
            <v>660.67199999999991</v>
          </cell>
          <cell r="L300">
            <v>600</v>
          </cell>
          <cell r="M300">
            <v>700</v>
          </cell>
          <cell r="N300">
            <v>0</v>
          </cell>
          <cell r="O300">
            <v>200</v>
          </cell>
          <cell r="P300">
            <v>200</v>
          </cell>
          <cell r="Q300" t="str">
            <v>22065901</v>
          </cell>
          <cell r="R300">
            <v>46447</v>
          </cell>
          <cell r="S300" t="str">
            <v>KP05/2</v>
          </cell>
          <cell r="T300" t="str">
            <v>PT KUDAMAS JAYA MAKMUR SENTOSA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12</v>
          </cell>
          <cell r="AT300">
            <v>0</v>
          </cell>
          <cell r="AU300">
            <v>8</v>
          </cell>
          <cell r="AV300">
            <v>0</v>
          </cell>
          <cell r="AW300">
            <v>0</v>
          </cell>
          <cell r="AX300">
            <v>10</v>
          </cell>
          <cell r="AY300">
            <v>0</v>
          </cell>
          <cell r="AZ300">
            <v>30</v>
          </cell>
          <cell r="BA300">
            <v>0</v>
          </cell>
          <cell r="BB300">
            <v>170</v>
          </cell>
        </row>
        <row r="301">
          <cell r="B301" t="str">
            <v>SPRHD2</v>
          </cell>
          <cell r="C301" t="str">
            <v>Superhoid Suppositoria (2)</v>
          </cell>
          <cell r="D301">
            <v>6</v>
          </cell>
          <cell r="E301" t="str">
            <v>suppositoria</v>
          </cell>
          <cell r="F301">
            <v>0</v>
          </cell>
          <cell r="G301">
            <v>0</v>
          </cell>
          <cell r="H301">
            <v>0</v>
          </cell>
          <cell r="I301">
            <v>4688.6592499999997</v>
          </cell>
          <cell r="J301">
            <v>5157.5251749999998</v>
          </cell>
          <cell r="K301">
            <v>6189.0302099999999</v>
          </cell>
          <cell r="L301">
            <v>5200</v>
          </cell>
          <cell r="M301">
            <v>6200</v>
          </cell>
          <cell r="N301">
            <v>11</v>
          </cell>
          <cell r="O301">
            <v>0</v>
          </cell>
          <cell r="P301">
            <v>11</v>
          </cell>
          <cell r="Q301" t="str">
            <v>H81563B</v>
          </cell>
          <cell r="R301">
            <v>45260</v>
          </cell>
          <cell r="S301" t="str">
            <v>KP05/01</v>
          </cell>
          <cell r="T301" t="str">
            <v>PT SINGGASANA WITRA SURYAMAS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11</v>
          </cell>
        </row>
        <row r="302">
          <cell r="B302" t="str">
            <v>TANGK1</v>
          </cell>
          <cell r="C302" t="str">
            <v>Teh Angkak</v>
          </cell>
          <cell r="D302">
            <v>25</v>
          </cell>
          <cell r="E302" t="str">
            <v>kantong</v>
          </cell>
          <cell r="F302">
            <v>0</v>
          </cell>
          <cell r="G302">
            <v>0</v>
          </cell>
          <cell r="H302">
            <v>0</v>
          </cell>
          <cell r="I302">
            <v>1000</v>
          </cell>
          <cell r="J302">
            <v>1100</v>
          </cell>
          <cell r="K302">
            <v>1320</v>
          </cell>
          <cell r="L302">
            <v>1100</v>
          </cell>
          <cell r="M302">
            <v>1400</v>
          </cell>
          <cell r="N302">
            <v>50</v>
          </cell>
          <cell r="O302">
            <v>0</v>
          </cell>
          <cell r="P302">
            <v>50</v>
          </cell>
          <cell r="Q302" t="str">
            <v>H81563B</v>
          </cell>
          <cell r="R302">
            <v>45261</v>
          </cell>
          <cell r="S302">
            <v>0</v>
          </cell>
          <cell r="T302" t="str">
            <v>APOTEK OBAT PANDU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50</v>
          </cell>
        </row>
        <row r="303">
          <cell r="B303" t="str">
            <v>THMPL1</v>
          </cell>
          <cell r="C303" t="str">
            <v>Thiampenicol sirup kering 125mg/5mL</v>
          </cell>
          <cell r="D303">
            <v>1</v>
          </cell>
          <cell r="E303" t="str">
            <v>botol</v>
          </cell>
          <cell r="F303">
            <v>17000</v>
          </cell>
          <cell r="G303">
            <v>18700</v>
          </cell>
          <cell r="H303">
            <v>22440</v>
          </cell>
          <cell r="I303">
            <v>20000</v>
          </cell>
          <cell r="J303">
            <v>22000</v>
          </cell>
          <cell r="K303">
            <v>26400</v>
          </cell>
          <cell r="L303">
            <v>22000</v>
          </cell>
          <cell r="M303">
            <v>26400</v>
          </cell>
          <cell r="N303">
            <v>1</v>
          </cell>
          <cell r="O303">
            <v>0</v>
          </cell>
          <cell r="P303">
            <v>1</v>
          </cell>
          <cell r="Q303" t="str">
            <v>H81563B</v>
          </cell>
          <cell r="R303">
            <v>44652</v>
          </cell>
          <cell r="S303">
            <v>828467904</v>
          </cell>
          <cell r="T303" t="str">
            <v>PT. DOS NI ROHA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1</v>
          </cell>
        </row>
        <row r="304">
          <cell r="B304" t="str">
            <v>THMPS2</v>
          </cell>
          <cell r="C304" t="str">
            <v>Thiamphenicol kapsul 500 mg (2)</v>
          </cell>
          <cell r="D304">
            <v>100</v>
          </cell>
          <cell r="E304" t="str">
            <v>kapsul</v>
          </cell>
          <cell r="F304">
            <v>0</v>
          </cell>
          <cell r="G304">
            <v>0</v>
          </cell>
          <cell r="H304">
            <v>0</v>
          </cell>
          <cell r="I304">
            <v>922.72727272727263</v>
          </cell>
          <cell r="J304">
            <v>1015</v>
          </cell>
          <cell r="K304">
            <v>1218</v>
          </cell>
          <cell r="L304">
            <v>1100</v>
          </cell>
          <cell r="M304">
            <v>1300</v>
          </cell>
          <cell r="N304">
            <v>100</v>
          </cell>
          <cell r="O304">
            <v>0</v>
          </cell>
          <cell r="P304">
            <v>100</v>
          </cell>
          <cell r="Q304" t="str">
            <v>H81563B</v>
          </cell>
          <cell r="R304">
            <v>44774</v>
          </cell>
          <cell r="S304" t="str">
            <v>KP04/03</v>
          </cell>
          <cell r="T304" t="str">
            <v>PT. KUDAMAS JAYA MAKMUR SENTOSA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100</v>
          </cell>
        </row>
        <row r="305">
          <cell r="B305" t="str">
            <v>THRMX3</v>
          </cell>
          <cell r="C305" t="str">
            <v>Thrombogel 10gr (3)</v>
          </cell>
          <cell r="D305">
            <v>1</v>
          </cell>
          <cell r="E305" t="str">
            <v>tube</v>
          </cell>
          <cell r="F305">
            <v>0</v>
          </cell>
          <cell r="G305">
            <v>0</v>
          </cell>
          <cell r="H305">
            <v>0</v>
          </cell>
          <cell r="I305">
            <v>33810</v>
          </cell>
          <cell r="J305">
            <v>37191</v>
          </cell>
          <cell r="K305">
            <v>44629.2</v>
          </cell>
          <cell r="L305">
            <v>37200</v>
          </cell>
          <cell r="M305">
            <v>44700</v>
          </cell>
          <cell r="N305">
            <v>5</v>
          </cell>
          <cell r="O305">
            <v>0</v>
          </cell>
          <cell r="P305">
            <v>5</v>
          </cell>
          <cell r="Q305" t="str">
            <v>H81563B</v>
          </cell>
          <cell r="R305">
            <v>45139</v>
          </cell>
          <cell r="S305" t="str">
            <v>KP01/001</v>
          </cell>
          <cell r="T305" t="str">
            <v xml:space="preserve">PT PLANET EXCELENCIA 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1</v>
          </cell>
          <cell r="AV305">
            <v>0</v>
          </cell>
          <cell r="AW305">
            <v>0</v>
          </cell>
          <cell r="AX305">
            <v>0</v>
          </cell>
          <cell r="AY305">
            <v>1</v>
          </cell>
          <cell r="AZ305">
            <v>2</v>
          </cell>
          <cell r="BA305">
            <v>0</v>
          </cell>
          <cell r="BB305">
            <v>3</v>
          </cell>
        </row>
        <row r="306">
          <cell r="B306" t="str">
            <v>THRMX4</v>
          </cell>
          <cell r="C306" t="str">
            <v>Thrombogel 10gr (4)</v>
          </cell>
          <cell r="D306">
            <v>1</v>
          </cell>
          <cell r="E306" t="str">
            <v>tube</v>
          </cell>
          <cell r="F306">
            <v>0</v>
          </cell>
          <cell r="G306">
            <v>0</v>
          </cell>
          <cell r="H306">
            <v>0</v>
          </cell>
          <cell r="I306">
            <v>33810</v>
          </cell>
          <cell r="J306">
            <v>37191</v>
          </cell>
          <cell r="K306">
            <v>44629.2</v>
          </cell>
          <cell r="L306">
            <v>37200</v>
          </cell>
          <cell r="M306">
            <v>44700</v>
          </cell>
          <cell r="N306">
            <v>1</v>
          </cell>
          <cell r="O306">
            <v>0</v>
          </cell>
          <cell r="P306">
            <v>1</v>
          </cell>
          <cell r="Q306" t="str">
            <v>H81563B</v>
          </cell>
          <cell r="R306">
            <v>45139</v>
          </cell>
          <cell r="S306" t="str">
            <v>KP01/001</v>
          </cell>
          <cell r="T306" t="str">
            <v xml:space="preserve">PT PLANET EXCELENCIA 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1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1</v>
          </cell>
          <cell r="BA306">
            <v>0</v>
          </cell>
          <cell r="BB306">
            <v>0</v>
          </cell>
        </row>
        <row r="307">
          <cell r="B307" t="str">
            <v>VNEBU1</v>
          </cell>
          <cell r="C307" t="str">
            <v>Ventolin Nebules Ampul</v>
          </cell>
          <cell r="D307">
            <v>20</v>
          </cell>
          <cell r="E307" t="str">
            <v>ampul</v>
          </cell>
          <cell r="F307">
            <v>0</v>
          </cell>
          <cell r="G307">
            <v>0</v>
          </cell>
          <cell r="H307">
            <v>0</v>
          </cell>
          <cell r="I307">
            <v>9909.2727272727279</v>
          </cell>
          <cell r="J307">
            <v>10900.2</v>
          </cell>
          <cell r="K307">
            <v>13080.24</v>
          </cell>
          <cell r="L307">
            <v>11000</v>
          </cell>
          <cell r="M307">
            <v>13100</v>
          </cell>
          <cell r="N307">
            <v>5</v>
          </cell>
          <cell r="O307">
            <v>0</v>
          </cell>
          <cell r="P307">
            <v>5</v>
          </cell>
          <cell r="Q307" t="str">
            <v>H81563B</v>
          </cell>
          <cell r="R307">
            <v>45352</v>
          </cell>
          <cell r="S307" t="str">
            <v>KP11/4</v>
          </cell>
          <cell r="T307" t="str">
            <v>PT KUDAMAS JAYA MAKMUR SENTOSA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5</v>
          </cell>
        </row>
        <row r="308">
          <cell r="B308" t="str">
            <v>VITBC16</v>
          </cell>
          <cell r="C308" t="str">
            <v>Vit.B Kompleks tablet (6)</v>
          </cell>
          <cell r="D308">
            <v>100</v>
          </cell>
          <cell r="E308" t="str">
            <v>tablet</v>
          </cell>
          <cell r="F308">
            <v>0</v>
          </cell>
          <cell r="G308">
            <v>0</v>
          </cell>
          <cell r="H308">
            <v>0</v>
          </cell>
          <cell r="I308">
            <v>130.9</v>
          </cell>
          <cell r="J308">
            <v>143.99</v>
          </cell>
          <cell r="K308">
            <v>172.78800000000001</v>
          </cell>
          <cell r="L308">
            <v>200</v>
          </cell>
          <cell r="M308">
            <v>200</v>
          </cell>
          <cell r="N308">
            <v>30</v>
          </cell>
          <cell r="O308">
            <v>0</v>
          </cell>
          <cell r="P308">
            <v>30</v>
          </cell>
          <cell r="Q308" t="str">
            <v>H81563B</v>
          </cell>
          <cell r="R308">
            <v>44743</v>
          </cell>
          <cell r="S308" t="str">
            <v>NA</v>
          </cell>
          <cell r="T308" t="str">
            <v>NA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10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10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20</v>
          </cell>
          <cell r="BA308">
            <v>0</v>
          </cell>
          <cell r="BB308">
            <v>10</v>
          </cell>
        </row>
        <row r="309">
          <cell r="B309" t="str">
            <v>VITB112</v>
          </cell>
          <cell r="C309" t="str">
            <v>Vit.B1 tablet 50 mg (2)</v>
          </cell>
          <cell r="D309">
            <v>100</v>
          </cell>
          <cell r="E309" t="str">
            <v>tablet</v>
          </cell>
          <cell r="F309">
            <v>0</v>
          </cell>
          <cell r="G309">
            <v>0</v>
          </cell>
          <cell r="H309">
            <v>0</v>
          </cell>
          <cell r="I309">
            <v>180.005</v>
          </cell>
          <cell r="J309">
            <v>198.00550000000001</v>
          </cell>
          <cell r="K309">
            <v>237.60660000000001</v>
          </cell>
          <cell r="L309">
            <v>200</v>
          </cell>
          <cell r="M309">
            <v>300</v>
          </cell>
          <cell r="N309">
            <v>100</v>
          </cell>
          <cell r="O309">
            <v>0</v>
          </cell>
          <cell r="P309">
            <v>100</v>
          </cell>
          <cell r="Q309" t="str">
            <v>H81563B</v>
          </cell>
          <cell r="R309">
            <v>44774</v>
          </cell>
          <cell r="S309" t="str">
            <v>FJ1908/3252</v>
          </cell>
          <cell r="T309" t="str">
            <v>APOTEK KUDA MAS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100</v>
          </cell>
        </row>
        <row r="310">
          <cell r="B310" t="str">
            <v>VITB12</v>
          </cell>
          <cell r="C310" t="str">
            <v>Vit.B12  tablet 50 mcg</v>
          </cell>
          <cell r="D310">
            <v>100</v>
          </cell>
          <cell r="E310" t="str">
            <v>tablet</v>
          </cell>
          <cell r="F310">
            <v>0</v>
          </cell>
          <cell r="G310">
            <v>0</v>
          </cell>
          <cell r="H310">
            <v>0</v>
          </cell>
          <cell r="I310">
            <v>71.05</v>
          </cell>
          <cell r="J310">
            <v>78.155000000000001</v>
          </cell>
          <cell r="K310">
            <v>93.786000000000001</v>
          </cell>
          <cell r="L310">
            <v>100</v>
          </cell>
          <cell r="M310">
            <v>100</v>
          </cell>
          <cell r="N310">
            <v>69</v>
          </cell>
          <cell r="O310">
            <v>0</v>
          </cell>
          <cell r="P310">
            <v>69</v>
          </cell>
          <cell r="Q310" t="str">
            <v>H81563B</v>
          </cell>
          <cell r="R310">
            <v>45170</v>
          </cell>
          <cell r="S310">
            <v>2801956245</v>
          </cell>
          <cell r="T310" t="str">
            <v>PT. KIMIA FARMA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69</v>
          </cell>
        </row>
        <row r="311">
          <cell r="B311" t="str">
            <v>VITB122</v>
          </cell>
          <cell r="C311" t="str">
            <v>Vit.B12  tablet 50 mcg (2)</v>
          </cell>
          <cell r="D311">
            <v>100</v>
          </cell>
          <cell r="E311" t="str">
            <v>tablet</v>
          </cell>
          <cell r="F311">
            <v>0</v>
          </cell>
          <cell r="G311">
            <v>0</v>
          </cell>
          <cell r="H311">
            <v>0</v>
          </cell>
          <cell r="I311">
            <v>71.05</v>
          </cell>
          <cell r="J311">
            <v>78.155000000000001</v>
          </cell>
          <cell r="K311">
            <v>93.786000000000001</v>
          </cell>
          <cell r="L311">
            <v>100</v>
          </cell>
          <cell r="M311">
            <v>100</v>
          </cell>
          <cell r="N311">
            <v>200</v>
          </cell>
          <cell r="O311">
            <v>0</v>
          </cell>
          <cell r="P311">
            <v>200</v>
          </cell>
          <cell r="Q311" t="str">
            <v>H81563B</v>
          </cell>
          <cell r="R311">
            <v>45170</v>
          </cell>
          <cell r="S311">
            <v>2802448231</v>
          </cell>
          <cell r="T311" t="str">
            <v>PT KIMIA FARMA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200</v>
          </cell>
        </row>
        <row r="312">
          <cell r="B312" t="str">
            <v>VITC12</v>
          </cell>
          <cell r="C312" t="str">
            <v>Vit.C tablet 50 mg (2)</v>
          </cell>
          <cell r="D312">
            <v>100</v>
          </cell>
          <cell r="E312" t="str">
            <v>tablet</v>
          </cell>
          <cell r="F312">
            <v>0</v>
          </cell>
          <cell r="G312">
            <v>0</v>
          </cell>
          <cell r="H312">
            <v>0</v>
          </cell>
          <cell r="I312">
            <v>95.24</v>
          </cell>
          <cell r="J312">
            <v>104.764</v>
          </cell>
          <cell r="K312">
            <v>125.71679999999999</v>
          </cell>
          <cell r="L312">
            <v>200</v>
          </cell>
          <cell r="M312">
            <v>200</v>
          </cell>
          <cell r="N312">
            <v>55</v>
          </cell>
          <cell r="O312">
            <v>0</v>
          </cell>
          <cell r="P312">
            <v>55</v>
          </cell>
          <cell r="Q312" t="str">
            <v>H81563B</v>
          </cell>
          <cell r="R312">
            <v>44742</v>
          </cell>
          <cell r="S312">
            <v>2802617392</v>
          </cell>
          <cell r="T312" t="str">
            <v>PT KIMIA FARMA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10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10</v>
          </cell>
          <cell r="BA312">
            <v>0</v>
          </cell>
          <cell r="BB312">
            <v>45</v>
          </cell>
        </row>
        <row r="313">
          <cell r="B313" t="str">
            <v>GMP1</v>
          </cell>
          <cell r="C313" t="str">
            <v>Water For Injection 20 mL</v>
          </cell>
          <cell r="D313">
            <v>1</v>
          </cell>
          <cell r="E313" t="str">
            <v>vial</v>
          </cell>
          <cell r="F313">
            <v>0</v>
          </cell>
          <cell r="G313">
            <v>0</v>
          </cell>
          <cell r="H313">
            <v>0</v>
          </cell>
          <cell r="I313">
            <v>4500</v>
          </cell>
          <cell r="J313">
            <v>4950</v>
          </cell>
          <cell r="K313">
            <v>5940</v>
          </cell>
          <cell r="L313">
            <v>5000</v>
          </cell>
          <cell r="M313">
            <v>6000</v>
          </cell>
          <cell r="N313">
            <v>5</v>
          </cell>
          <cell r="O313">
            <v>0</v>
          </cell>
          <cell r="P313">
            <v>5</v>
          </cell>
          <cell r="Q313" t="str">
            <v>H81563B</v>
          </cell>
          <cell r="R313">
            <v>45444</v>
          </cell>
          <cell r="S313" t="str">
            <v>KP11/4</v>
          </cell>
          <cell r="T313" t="str">
            <v>PT KUDAMAS JAYA MAKMUR SENTOSA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5</v>
          </cell>
        </row>
        <row r="314">
          <cell r="B314" t="str">
            <v>WBROM2</v>
          </cell>
          <cell r="C314" t="str">
            <v>Wibrom Syr 60 ml (2)</v>
          </cell>
          <cell r="D314">
            <v>1</v>
          </cell>
          <cell r="E314" t="str">
            <v>botol</v>
          </cell>
          <cell r="F314">
            <v>0</v>
          </cell>
          <cell r="G314">
            <v>0</v>
          </cell>
          <cell r="H314">
            <v>0</v>
          </cell>
          <cell r="I314">
            <v>3863.6363636363635</v>
          </cell>
          <cell r="J314">
            <v>4250</v>
          </cell>
          <cell r="K314">
            <v>5100</v>
          </cell>
          <cell r="L314">
            <v>4300</v>
          </cell>
          <cell r="M314">
            <v>5100</v>
          </cell>
          <cell r="N314">
            <v>14</v>
          </cell>
          <cell r="O314">
            <v>0</v>
          </cell>
          <cell r="P314">
            <v>14</v>
          </cell>
          <cell r="Q314" t="str">
            <v>H81563B</v>
          </cell>
          <cell r="R314">
            <v>45170</v>
          </cell>
          <cell r="S314" t="str">
            <v>KP02/005</v>
          </cell>
          <cell r="T314" t="str">
            <v>PT KUDAMAS JAYA MAKMUR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14</v>
          </cell>
        </row>
        <row r="315">
          <cell r="B315" t="str">
            <v>XPZM3</v>
          </cell>
          <cell r="C315" t="str">
            <v>Xepazyme kaplet (3)</v>
          </cell>
          <cell r="D315">
            <v>30</v>
          </cell>
          <cell r="E315" t="str">
            <v>tablet</v>
          </cell>
          <cell r="F315">
            <v>0</v>
          </cell>
          <cell r="G315">
            <v>0</v>
          </cell>
          <cell r="H315">
            <v>0</v>
          </cell>
          <cell r="I315">
            <v>2437.5</v>
          </cell>
          <cell r="J315">
            <v>2681.25</v>
          </cell>
          <cell r="K315">
            <v>3217.5</v>
          </cell>
          <cell r="L315">
            <v>2700</v>
          </cell>
          <cell r="M315">
            <v>3300</v>
          </cell>
          <cell r="N315">
            <v>32</v>
          </cell>
          <cell r="O315">
            <v>0</v>
          </cell>
          <cell r="P315">
            <v>32</v>
          </cell>
          <cell r="Q315" t="str">
            <v>H81563B</v>
          </cell>
          <cell r="R315">
            <v>44652</v>
          </cell>
          <cell r="S315" t="str">
            <v>NA</v>
          </cell>
          <cell r="T315" t="str">
            <v>NA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32</v>
          </cell>
        </row>
        <row r="316">
          <cell r="B316" t="str">
            <v>XPZM4</v>
          </cell>
          <cell r="C316" t="str">
            <v>Xepazyme kaplet (4)</v>
          </cell>
          <cell r="D316">
            <v>30</v>
          </cell>
          <cell r="E316" t="str">
            <v>tablet</v>
          </cell>
          <cell r="F316">
            <v>0</v>
          </cell>
          <cell r="G316">
            <v>0</v>
          </cell>
          <cell r="H316">
            <v>0</v>
          </cell>
          <cell r="I316">
            <v>2437.5</v>
          </cell>
          <cell r="J316">
            <v>2681.25</v>
          </cell>
          <cell r="K316">
            <v>3217.5</v>
          </cell>
          <cell r="L316">
            <v>2700</v>
          </cell>
          <cell r="M316">
            <v>3300</v>
          </cell>
          <cell r="N316">
            <v>40</v>
          </cell>
          <cell r="O316">
            <v>0</v>
          </cell>
          <cell r="P316">
            <v>40</v>
          </cell>
          <cell r="Q316" t="str">
            <v>H81563B</v>
          </cell>
          <cell r="R316">
            <v>44682</v>
          </cell>
          <cell r="S316" t="str">
            <v>NA</v>
          </cell>
          <cell r="T316" t="str">
            <v>NA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40</v>
          </cell>
        </row>
        <row r="317">
          <cell r="B317" t="str">
            <v>ZINCS4</v>
          </cell>
          <cell r="C317" t="str">
            <v>Zinc 20 mg tablet (4)</v>
          </cell>
          <cell r="D317">
            <v>100</v>
          </cell>
          <cell r="E317" t="str">
            <v>tablet</v>
          </cell>
          <cell r="F317">
            <v>0</v>
          </cell>
          <cell r="G317">
            <v>0</v>
          </cell>
          <cell r="H317">
            <v>0</v>
          </cell>
          <cell r="I317">
            <v>390</v>
          </cell>
          <cell r="J317">
            <v>429</v>
          </cell>
          <cell r="K317">
            <v>514.79999999999995</v>
          </cell>
          <cell r="L317">
            <v>500</v>
          </cell>
          <cell r="M317">
            <v>600</v>
          </cell>
          <cell r="N317">
            <v>108</v>
          </cell>
          <cell r="O317">
            <v>0</v>
          </cell>
          <cell r="P317">
            <v>108</v>
          </cell>
          <cell r="Q317" t="str">
            <v>H81563B</v>
          </cell>
          <cell r="R317">
            <v>45139</v>
          </cell>
          <cell r="S317" t="str">
            <v>KP09/07</v>
          </cell>
          <cell r="T317" t="str">
            <v>PT. KUDAMAS JAYA MAKMUR SENTOSA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10</v>
          </cell>
          <cell r="AR317">
            <v>0</v>
          </cell>
          <cell r="AS317">
            <v>14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10</v>
          </cell>
          <cell r="AZ317">
            <v>34</v>
          </cell>
          <cell r="BA317">
            <v>0</v>
          </cell>
          <cell r="BB317">
            <v>74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1040"/>
  <sheetViews>
    <sheetView tabSelected="1" workbookViewId="0">
      <selection activeCell="H16" sqref="H16"/>
    </sheetView>
  </sheetViews>
  <sheetFormatPr defaultRowHeight="15" x14ac:dyDescent="0.25"/>
  <cols>
    <col min="2" max="2" width="18" customWidth="1"/>
    <col min="3" max="3" width="11.42578125" customWidth="1"/>
    <col min="4" max="4" width="34.140625" customWidth="1"/>
    <col min="5" max="5" width="34.85546875" customWidth="1"/>
    <col min="6" max="6" width="14.85546875" customWidth="1"/>
    <col min="7" max="7" width="22.28515625" customWidth="1"/>
  </cols>
  <sheetData>
    <row r="7" spans="1:7" ht="15.75" x14ac:dyDescent="0.25">
      <c r="D7" s="183" t="s">
        <v>2245</v>
      </c>
      <c r="E7" s="183"/>
    </row>
    <row r="8" spans="1:7" ht="15.75" x14ac:dyDescent="0.25">
      <c r="D8" s="184">
        <v>44682</v>
      </c>
      <c r="E8" s="183"/>
    </row>
    <row r="10" spans="1:7" x14ac:dyDescent="0.25">
      <c r="A10" s="171" t="s">
        <v>976</v>
      </c>
      <c r="B10" s="171" t="s">
        <v>977</v>
      </c>
      <c r="C10" s="171" t="s">
        <v>1238</v>
      </c>
      <c r="D10" s="171" t="s">
        <v>1239</v>
      </c>
      <c r="E10" s="171" t="s">
        <v>978</v>
      </c>
      <c r="F10" s="171" t="s">
        <v>979</v>
      </c>
      <c r="G10" s="171" t="s">
        <v>888</v>
      </c>
    </row>
    <row r="11" spans="1:7" x14ac:dyDescent="0.25">
      <c r="A11" s="171">
        <v>1</v>
      </c>
      <c r="B11" s="171" t="s">
        <v>980</v>
      </c>
      <c r="C11" s="171" t="s">
        <v>1240</v>
      </c>
      <c r="D11" s="93" t="s">
        <v>1241</v>
      </c>
      <c r="E11" s="93" t="s">
        <v>981</v>
      </c>
      <c r="F11" s="171">
        <v>10</v>
      </c>
      <c r="G11" s="172" t="s">
        <v>983</v>
      </c>
    </row>
    <row r="12" spans="1:7" x14ac:dyDescent="0.25">
      <c r="A12" s="171">
        <v>2</v>
      </c>
      <c r="B12" s="171" t="s">
        <v>980</v>
      </c>
      <c r="C12" s="171" t="s">
        <v>1242</v>
      </c>
      <c r="D12" s="93" t="s">
        <v>1241</v>
      </c>
      <c r="E12" s="93" t="s">
        <v>984</v>
      </c>
      <c r="F12" s="171">
        <v>10</v>
      </c>
      <c r="G12" s="172" t="s">
        <v>986</v>
      </c>
    </row>
    <row r="13" spans="1:7" x14ac:dyDescent="0.25">
      <c r="A13" s="171">
        <v>3</v>
      </c>
      <c r="B13" s="171" t="s">
        <v>980</v>
      </c>
      <c r="C13" s="171" t="s">
        <v>1243</v>
      </c>
      <c r="D13" s="93" t="s">
        <v>1244</v>
      </c>
      <c r="E13" s="93" t="s">
        <v>987</v>
      </c>
      <c r="F13" s="171">
        <v>10</v>
      </c>
      <c r="G13" s="172" t="s">
        <v>989</v>
      </c>
    </row>
    <row r="14" spans="1:7" x14ac:dyDescent="0.25">
      <c r="A14" s="171">
        <v>4</v>
      </c>
      <c r="B14" s="171" t="s">
        <v>980</v>
      </c>
      <c r="C14" s="171" t="s">
        <v>1245</v>
      </c>
      <c r="D14" s="93" t="s">
        <v>1246</v>
      </c>
      <c r="E14" s="93" t="s">
        <v>990</v>
      </c>
      <c r="F14" s="171">
        <v>10</v>
      </c>
      <c r="G14" s="172" t="s">
        <v>989</v>
      </c>
    </row>
    <row r="15" spans="1:7" x14ac:dyDescent="0.25">
      <c r="A15" s="171">
        <v>5</v>
      </c>
      <c r="B15" s="171" t="s">
        <v>980</v>
      </c>
      <c r="C15" s="171" t="s">
        <v>1247</v>
      </c>
      <c r="D15" s="93" t="s">
        <v>1246</v>
      </c>
      <c r="E15" s="93" t="s">
        <v>991</v>
      </c>
      <c r="F15" s="171">
        <v>10</v>
      </c>
      <c r="G15" s="172" t="s">
        <v>992</v>
      </c>
    </row>
    <row r="16" spans="1:7" x14ac:dyDescent="0.25">
      <c r="A16" s="171">
        <v>6</v>
      </c>
      <c r="B16" s="171" t="s">
        <v>980</v>
      </c>
      <c r="C16" s="171" t="s">
        <v>1248</v>
      </c>
      <c r="D16" s="93" t="s">
        <v>1241</v>
      </c>
      <c r="E16" s="93" t="s">
        <v>993</v>
      </c>
      <c r="F16" s="171">
        <v>10</v>
      </c>
      <c r="G16" s="172" t="s">
        <v>994</v>
      </c>
    </row>
    <row r="17" spans="1:7" x14ac:dyDescent="0.25">
      <c r="A17" s="171">
        <v>7</v>
      </c>
      <c r="B17" s="171" t="s">
        <v>980</v>
      </c>
      <c r="C17" s="171" t="s">
        <v>1249</v>
      </c>
      <c r="D17" s="93" t="s">
        <v>1241</v>
      </c>
      <c r="E17" s="93" t="s">
        <v>995</v>
      </c>
      <c r="F17" s="171">
        <v>10</v>
      </c>
      <c r="G17" s="172" t="s">
        <v>994</v>
      </c>
    </row>
    <row r="18" spans="1:7" x14ac:dyDescent="0.25">
      <c r="A18" s="171">
        <v>8</v>
      </c>
      <c r="B18" s="171" t="s">
        <v>980</v>
      </c>
      <c r="C18" s="171" t="s">
        <v>1250</v>
      </c>
      <c r="D18" s="93" t="s">
        <v>1241</v>
      </c>
      <c r="E18" s="93" t="s">
        <v>996</v>
      </c>
      <c r="F18" s="171">
        <v>10</v>
      </c>
      <c r="G18" s="172" t="s">
        <v>998</v>
      </c>
    </row>
    <row r="19" spans="1:7" x14ac:dyDescent="0.25">
      <c r="A19" s="171">
        <v>9</v>
      </c>
      <c r="B19" s="171" t="s">
        <v>980</v>
      </c>
      <c r="C19" s="171" t="s">
        <v>1251</v>
      </c>
      <c r="D19" s="93" t="s">
        <v>1241</v>
      </c>
      <c r="E19" s="93" t="s">
        <v>999</v>
      </c>
      <c r="F19" s="171">
        <v>30</v>
      </c>
      <c r="G19" s="172" t="s">
        <v>1000</v>
      </c>
    </row>
    <row r="20" spans="1:7" x14ac:dyDescent="0.25">
      <c r="A20" s="171">
        <v>10</v>
      </c>
      <c r="B20" s="171" t="s">
        <v>980</v>
      </c>
      <c r="C20" s="171" t="s">
        <v>1252</v>
      </c>
      <c r="D20" s="93" t="s">
        <v>1241</v>
      </c>
      <c r="E20" s="93" t="s">
        <v>1001</v>
      </c>
      <c r="F20" s="171">
        <v>1</v>
      </c>
      <c r="G20" s="172" t="s">
        <v>1002</v>
      </c>
    </row>
    <row r="21" spans="1:7" x14ac:dyDescent="0.25">
      <c r="A21" s="171">
        <v>11</v>
      </c>
      <c r="B21" s="171" t="s">
        <v>980</v>
      </c>
      <c r="C21" s="171" t="s">
        <v>1253</v>
      </c>
      <c r="D21" s="93" t="s">
        <v>1241</v>
      </c>
      <c r="E21" s="93" t="s">
        <v>1003</v>
      </c>
      <c r="F21" s="171">
        <v>30</v>
      </c>
      <c r="G21" s="172" t="s">
        <v>1005</v>
      </c>
    </row>
    <row r="22" spans="1:7" x14ac:dyDescent="0.25">
      <c r="A22" s="171">
        <v>12</v>
      </c>
      <c r="B22" s="171" t="s">
        <v>980</v>
      </c>
      <c r="C22" s="171" t="s">
        <v>1254</v>
      </c>
      <c r="D22" s="93" t="s">
        <v>1241</v>
      </c>
      <c r="E22" s="93" t="s">
        <v>1006</v>
      </c>
      <c r="F22" s="171">
        <v>30</v>
      </c>
      <c r="G22" s="172" t="s">
        <v>1007</v>
      </c>
    </row>
    <row r="23" spans="1:7" x14ac:dyDescent="0.25">
      <c r="A23" s="171">
        <v>13</v>
      </c>
      <c r="B23" s="171" t="s">
        <v>980</v>
      </c>
      <c r="C23" s="171" t="s">
        <v>1255</v>
      </c>
      <c r="D23" s="93" t="s">
        <v>1241</v>
      </c>
      <c r="E23" s="93" t="s">
        <v>1008</v>
      </c>
      <c r="F23" s="171">
        <v>30</v>
      </c>
      <c r="G23" s="172" t="s">
        <v>1009</v>
      </c>
    </row>
    <row r="24" spans="1:7" x14ac:dyDescent="0.25">
      <c r="A24" s="171">
        <v>14</v>
      </c>
      <c r="B24" s="171" t="s">
        <v>980</v>
      </c>
      <c r="C24" s="171" t="s">
        <v>1256</v>
      </c>
      <c r="D24" s="93" t="s">
        <v>1241</v>
      </c>
      <c r="E24" s="93" t="s">
        <v>1010</v>
      </c>
      <c r="F24" s="171">
        <v>10</v>
      </c>
      <c r="G24" s="172" t="s">
        <v>1011</v>
      </c>
    </row>
    <row r="25" spans="1:7" x14ac:dyDescent="0.25">
      <c r="A25" s="171">
        <v>15</v>
      </c>
      <c r="B25" s="171" t="s">
        <v>980</v>
      </c>
      <c r="C25" s="171" t="s">
        <v>1257</v>
      </c>
      <c r="D25" s="93" t="s">
        <v>1241</v>
      </c>
      <c r="E25" s="93" t="s">
        <v>1012</v>
      </c>
      <c r="F25" s="171">
        <v>10</v>
      </c>
      <c r="G25" s="172" t="s">
        <v>1013</v>
      </c>
    </row>
    <row r="26" spans="1:7" x14ac:dyDescent="0.25">
      <c r="A26" s="171">
        <v>16</v>
      </c>
      <c r="B26" s="171" t="s">
        <v>980</v>
      </c>
      <c r="C26" s="171" t="s">
        <v>1258</v>
      </c>
      <c r="D26" s="93" t="s">
        <v>1241</v>
      </c>
      <c r="E26" s="93" t="s">
        <v>1014</v>
      </c>
      <c r="F26" s="171">
        <v>10</v>
      </c>
      <c r="G26" s="172" t="s">
        <v>994</v>
      </c>
    </row>
    <row r="27" spans="1:7" x14ac:dyDescent="0.25">
      <c r="A27" s="171">
        <v>17</v>
      </c>
      <c r="B27" s="171" t="s">
        <v>980</v>
      </c>
      <c r="C27" s="171" t="s">
        <v>1259</v>
      </c>
      <c r="D27" s="93" t="s">
        <v>1241</v>
      </c>
      <c r="E27" s="93" t="s">
        <v>991</v>
      </c>
      <c r="F27" s="171">
        <v>10</v>
      </c>
      <c r="G27" s="172" t="s">
        <v>1011</v>
      </c>
    </row>
    <row r="28" spans="1:7" x14ac:dyDescent="0.25">
      <c r="A28" s="171">
        <v>18</v>
      </c>
      <c r="B28" s="171" t="s">
        <v>980</v>
      </c>
      <c r="C28" s="171" t="s">
        <v>1260</v>
      </c>
      <c r="D28" s="93" t="s">
        <v>1241</v>
      </c>
      <c r="E28" s="93" t="s">
        <v>1015</v>
      </c>
      <c r="F28" s="171">
        <v>13</v>
      </c>
      <c r="G28" s="172" t="s">
        <v>1016</v>
      </c>
    </row>
    <row r="29" spans="1:7" x14ac:dyDescent="0.25">
      <c r="A29" s="171">
        <v>19</v>
      </c>
      <c r="B29" s="171" t="s">
        <v>980</v>
      </c>
      <c r="C29" s="171" t="s">
        <v>1261</v>
      </c>
      <c r="D29" s="93" t="s">
        <v>1241</v>
      </c>
      <c r="E29" s="93" t="s">
        <v>1017</v>
      </c>
      <c r="F29" s="171">
        <v>60</v>
      </c>
      <c r="G29" s="172" t="s">
        <v>1018</v>
      </c>
    </row>
    <row r="30" spans="1:7" x14ac:dyDescent="0.25">
      <c r="A30" s="171">
        <v>20</v>
      </c>
      <c r="B30" s="171" t="s">
        <v>980</v>
      </c>
      <c r="C30" s="171" t="s">
        <v>1262</v>
      </c>
      <c r="D30" s="93" t="s">
        <v>1241</v>
      </c>
      <c r="E30" s="93" t="s">
        <v>1019</v>
      </c>
      <c r="F30" s="171">
        <v>30</v>
      </c>
      <c r="G30" s="172" t="s">
        <v>1007</v>
      </c>
    </row>
    <row r="31" spans="1:7" x14ac:dyDescent="0.25">
      <c r="A31" s="171">
        <v>21</v>
      </c>
      <c r="B31" s="171" t="s">
        <v>980</v>
      </c>
      <c r="C31" s="171" t="s">
        <v>1263</v>
      </c>
      <c r="D31" s="93" t="s">
        <v>1241</v>
      </c>
      <c r="E31" s="93" t="s">
        <v>1008</v>
      </c>
      <c r="F31" s="171">
        <v>60</v>
      </c>
      <c r="G31" s="172" t="s">
        <v>986</v>
      </c>
    </row>
    <row r="32" spans="1:7" x14ac:dyDescent="0.25">
      <c r="A32" s="171">
        <v>22</v>
      </c>
      <c r="B32" s="171" t="s">
        <v>980</v>
      </c>
      <c r="C32" s="171" t="s">
        <v>1264</v>
      </c>
      <c r="D32" s="93" t="s">
        <v>1241</v>
      </c>
      <c r="E32" s="93" t="s">
        <v>1015</v>
      </c>
      <c r="F32" s="171">
        <v>17</v>
      </c>
      <c r="G32" s="172" t="s">
        <v>1020</v>
      </c>
    </row>
    <row r="33" spans="1:7" x14ac:dyDescent="0.25">
      <c r="A33" s="171">
        <v>23</v>
      </c>
      <c r="B33" s="171" t="s">
        <v>980</v>
      </c>
      <c r="C33" s="171" t="s">
        <v>1265</v>
      </c>
      <c r="D33" s="93" t="s">
        <v>1246</v>
      </c>
      <c r="E33" s="93" t="s">
        <v>1010</v>
      </c>
      <c r="F33" s="171">
        <v>10</v>
      </c>
      <c r="G33" s="172" t="s">
        <v>1011</v>
      </c>
    </row>
    <row r="34" spans="1:7" x14ac:dyDescent="0.25">
      <c r="A34" s="171">
        <v>24</v>
      </c>
      <c r="B34" s="171" t="s">
        <v>980</v>
      </c>
      <c r="C34" s="171" t="s">
        <v>1266</v>
      </c>
      <c r="D34" s="93" t="s">
        <v>1246</v>
      </c>
      <c r="E34" s="93" t="s">
        <v>1021</v>
      </c>
      <c r="F34" s="171">
        <v>1</v>
      </c>
      <c r="G34" s="172" t="s">
        <v>1022</v>
      </c>
    </row>
    <row r="35" spans="1:7" x14ac:dyDescent="0.25">
      <c r="A35" s="171">
        <v>25</v>
      </c>
      <c r="B35" s="171" t="s">
        <v>980</v>
      </c>
      <c r="C35" s="171" t="s">
        <v>1267</v>
      </c>
      <c r="D35" s="93" t="s">
        <v>1241</v>
      </c>
      <c r="E35" s="93" t="s">
        <v>984</v>
      </c>
      <c r="F35" s="171">
        <v>10</v>
      </c>
      <c r="G35" s="172" t="s">
        <v>1007</v>
      </c>
    </row>
    <row r="36" spans="1:7" x14ac:dyDescent="0.25">
      <c r="A36" s="171">
        <v>26</v>
      </c>
      <c r="B36" s="171" t="s">
        <v>980</v>
      </c>
      <c r="C36" s="171" t="s">
        <v>1268</v>
      </c>
      <c r="D36" s="93" t="s">
        <v>1241</v>
      </c>
      <c r="E36" s="93" t="s">
        <v>1012</v>
      </c>
      <c r="F36" s="171">
        <v>10</v>
      </c>
      <c r="G36" s="172" t="s">
        <v>1013</v>
      </c>
    </row>
    <row r="37" spans="1:7" x14ac:dyDescent="0.25">
      <c r="A37" s="171">
        <v>27</v>
      </c>
      <c r="B37" s="171" t="s">
        <v>980</v>
      </c>
      <c r="C37" s="171" t="s">
        <v>1269</v>
      </c>
      <c r="D37" s="93" t="s">
        <v>1241</v>
      </c>
      <c r="E37" s="93" t="s">
        <v>1010</v>
      </c>
      <c r="F37" s="171">
        <v>10</v>
      </c>
      <c r="G37" s="172" t="s">
        <v>1018</v>
      </c>
    </row>
    <row r="38" spans="1:7" x14ac:dyDescent="0.25">
      <c r="A38" s="171">
        <v>28</v>
      </c>
      <c r="B38" s="171" t="s">
        <v>980</v>
      </c>
      <c r="C38" s="171" t="s">
        <v>1270</v>
      </c>
      <c r="D38" s="93" t="s">
        <v>1246</v>
      </c>
      <c r="E38" s="93" t="s">
        <v>1024</v>
      </c>
      <c r="F38" s="171">
        <v>1</v>
      </c>
      <c r="G38" s="172" t="s">
        <v>1025</v>
      </c>
    </row>
    <row r="39" spans="1:7" x14ac:dyDescent="0.25">
      <c r="A39" s="171">
        <v>29</v>
      </c>
      <c r="B39" s="171" t="s">
        <v>980</v>
      </c>
      <c r="C39" s="171" t="s">
        <v>1271</v>
      </c>
      <c r="D39" s="93" t="s">
        <v>1246</v>
      </c>
      <c r="E39" s="93" t="s">
        <v>1026</v>
      </c>
      <c r="F39" s="171">
        <v>10</v>
      </c>
      <c r="G39" s="172" t="s">
        <v>1027</v>
      </c>
    </row>
    <row r="40" spans="1:7" x14ac:dyDescent="0.25">
      <c r="A40" s="171">
        <v>30</v>
      </c>
      <c r="B40" s="171" t="s">
        <v>980</v>
      </c>
      <c r="C40" s="171" t="s">
        <v>1272</v>
      </c>
      <c r="D40" s="93" t="s">
        <v>1246</v>
      </c>
      <c r="E40" s="93" t="s">
        <v>1028</v>
      </c>
      <c r="F40" s="171">
        <v>10</v>
      </c>
      <c r="G40" s="172" t="s">
        <v>989</v>
      </c>
    </row>
    <row r="41" spans="1:7" x14ac:dyDescent="0.25">
      <c r="A41" s="171">
        <v>31</v>
      </c>
      <c r="B41" s="171" t="s">
        <v>980</v>
      </c>
      <c r="C41" s="171" t="s">
        <v>1273</v>
      </c>
      <c r="D41" s="93" t="s">
        <v>1246</v>
      </c>
      <c r="E41" s="93" t="s">
        <v>1029</v>
      </c>
      <c r="F41" s="171">
        <v>10</v>
      </c>
      <c r="G41" s="172" t="s">
        <v>1030</v>
      </c>
    </row>
    <row r="42" spans="1:7" x14ac:dyDescent="0.25">
      <c r="A42" s="171">
        <v>32</v>
      </c>
      <c r="B42" s="171" t="s">
        <v>980</v>
      </c>
      <c r="C42" s="171" t="s">
        <v>1274</v>
      </c>
      <c r="D42" s="93" t="s">
        <v>1241</v>
      </c>
      <c r="E42" s="93" t="s">
        <v>1031</v>
      </c>
      <c r="F42" s="171">
        <v>10</v>
      </c>
      <c r="G42" s="172" t="s">
        <v>1007</v>
      </c>
    </row>
    <row r="43" spans="1:7" x14ac:dyDescent="0.25">
      <c r="A43" s="171">
        <v>33</v>
      </c>
      <c r="B43" s="171" t="s">
        <v>980</v>
      </c>
      <c r="C43" s="171" t="s">
        <v>1275</v>
      </c>
      <c r="D43" s="93" t="s">
        <v>1241</v>
      </c>
      <c r="E43" s="93" t="s">
        <v>1032</v>
      </c>
      <c r="F43" s="171">
        <v>10</v>
      </c>
      <c r="G43" s="172" t="s">
        <v>1034</v>
      </c>
    </row>
    <row r="44" spans="1:7" x14ac:dyDescent="0.25">
      <c r="A44" s="171">
        <v>34</v>
      </c>
      <c r="B44" s="171" t="s">
        <v>980</v>
      </c>
      <c r="C44" s="171" t="s">
        <v>1276</v>
      </c>
      <c r="D44" s="93" t="s">
        <v>1241</v>
      </c>
      <c r="E44" s="93" t="s">
        <v>1010</v>
      </c>
      <c r="F44" s="171">
        <v>10</v>
      </c>
      <c r="G44" s="172" t="s">
        <v>1011</v>
      </c>
    </row>
    <row r="45" spans="1:7" x14ac:dyDescent="0.25">
      <c r="A45" s="171">
        <v>35</v>
      </c>
      <c r="B45" s="171" t="s">
        <v>980</v>
      </c>
      <c r="C45" s="171" t="s">
        <v>1277</v>
      </c>
      <c r="D45" s="93" t="s">
        <v>1241</v>
      </c>
      <c r="E45" s="93" t="s">
        <v>987</v>
      </c>
      <c r="F45" s="171">
        <v>10</v>
      </c>
      <c r="G45" s="172" t="s">
        <v>989</v>
      </c>
    </row>
    <row r="46" spans="1:7" x14ac:dyDescent="0.25">
      <c r="A46" s="171">
        <v>36</v>
      </c>
      <c r="B46" s="171" t="s">
        <v>980</v>
      </c>
      <c r="C46" s="171" t="s">
        <v>1278</v>
      </c>
      <c r="D46" s="93" t="s">
        <v>1246</v>
      </c>
      <c r="E46" s="93" t="s">
        <v>1035</v>
      </c>
      <c r="F46" s="171">
        <v>1</v>
      </c>
      <c r="G46" s="172" t="s">
        <v>1036</v>
      </c>
    </row>
    <row r="47" spans="1:7" x14ac:dyDescent="0.25">
      <c r="A47" s="171">
        <v>37</v>
      </c>
      <c r="B47" s="171" t="s">
        <v>980</v>
      </c>
      <c r="C47" s="171" t="s">
        <v>1279</v>
      </c>
      <c r="D47" s="93" t="s">
        <v>1246</v>
      </c>
      <c r="E47" s="93" t="s">
        <v>1012</v>
      </c>
      <c r="F47" s="171">
        <v>10</v>
      </c>
      <c r="G47" s="172" t="s">
        <v>1013</v>
      </c>
    </row>
    <row r="48" spans="1:7" x14ac:dyDescent="0.25">
      <c r="A48" s="171">
        <v>38</v>
      </c>
      <c r="B48" s="171" t="s">
        <v>980</v>
      </c>
      <c r="C48" s="171" t="s">
        <v>1280</v>
      </c>
      <c r="D48" s="93" t="s">
        <v>1246</v>
      </c>
      <c r="E48" s="93" t="s">
        <v>778</v>
      </c>
      <c r="F48" s="171">
        <v>8</v>
      </c>
      <c r="G48" s="172" t="s">
        <v>1037</v>
      </c>
    </row>
    <row r="49" spans="1:7" x14ac:dyDescent="0.25">
      <c r="A49" s="171">
        <v>39</v>
      </c>
      <c r="B49" s="171" t="s">
        <v>980</v>
      </c>
      <c r="C49" s="171" t="s">
        <v>1281</v>
      </c>
      <c r="D49" s="93" t="s">
        <v>1246</v>
      </c>
      <c r="E49" s="93" t="s">
        <v>1038</v>
      </c>
      <c r="F49" s="171">
        <v>1</v>
      </c>
      <c r="G49" s="172" t="s">
        <v>1013</v>
      </c>
    </row>
    <row r="50" spans="1:7" x14ac:dyDescent="0.25">
      <c r="A50" s="171">
        <v>40</v>
      </c>
      <c r="B50" s="171" t="s">
        <v>980</v>
      </c>
      <c r="C50" s="171" t="s">
        <v>1282</v>
      </c>
      <c r="D50" s="93" t="s">
        <v>1246</v>
      </c>
      <c r="E50" s="93" t="s">
        <v>996</v>
      </c>
      <c r="F50" s="171">
        <v>10</v>
      </c>
      <c r="G50" s="172" t="s">
        <v>998</v>
      </c>
    </row>
    <row r="51" spans="1:7" x14ac:dyDescent="0.25">
      <c r="A51" s="171">
        <v>41</v>
      </c>
      <c r="B51" s="171" t="s">
        <v>980</v>
      </c>
      <c r="C51" s="171" t="s">
        <v>1283</v>
      </c>
      <c r="D51" s="93" t="s">
        <v>1246</v>
      </c>
      <c r="E51" s="93" t="s">
        <v>993</v>
      </c>
      <c r="F51" s="171">
        <v>10</v>
      </c>
      <c r="G51" s="172" t="s">
        <v>994</v>
      </c>
    </row>
    <row r="52" spans="1:7" x14ac:dyDescent="0.25">
      <c r="A52" s="171">
        <v>42</v>
      </c>
      <c r="B52" s="171" t="s">
        <v>980</v>
      </c>
      <c r="C52" s="171" t="s">
        <v>1282</v>
      </c>
      <c r="D52" s="93" t="s">
        <v>1284</v>
      </c>
      <c r="E52" s="93" t="s">
        <v>1039</v>
      </c>
      <c r="F52" s="171">
        <v>10</v>
      </c>
      <c r="G52" s="172" t="s">
        <v>989</v>
      </c>
    </row>
    <row r="53" spans="1:7" x14ac:dyDescent="0.25">
      <c r="A53" s="171">
        <v>43</v>
      </c>
      <c r="B53" s="171" t="s">
        <v>980</v>
      </c>
      <c r="C53" s="171" t="s">
        <v>1283</v>
      </c>
      <c r="D53" s="93" t="s">
        <v>1284</v>
      </c>
      <c r="E53" s="93" t="s">
        <v>1040</v>
      </c>
      <c r="F53" s="171">
        <v>15</v>
      </c>
      <c r="G53" s="172" t="s">
        <v>1000</v>
      </c>
    </row>
    <row r="54" spans="1:7" x14ac:dyDescent="0.25">
      <c r="A54" s="171">
        <v>44</v>
      </c>
      <c r="B54" s="171" t="s">
        <v>980</v>
      </c>
      <c r="C54" s="171" t="s">
        <v>1281</v>
      </c>
      <c r="D54" s="93" t="s">
        <v>1284</v>
      </c>
      <c r="E54" s="93" t="s">
        <v>1003</v>
      </c>
      <c r="F54" s="171">
        <v>30</v>
      </c>
      <c r="G54" s="172" t="s">
        <v>1005</v>
      </c>
    </row>
    <row r="55" spans="1:7" x14ac:dyDescent="0.25">
      <c r="A55" s="171">
        <v>45</v>
      </c>
      <c r="B55" s="171" t="s">
        <v>980</v>
      </c>
      <c r="C55" s="171" t="s">
        <v>1285</v>
      </c>
      <c r="D55" s="93" t="s">
        <v>1284</v>
      </c>
      <c r="E55" s="93" t="s">
        <v>991</v>
      </c>
      <c r="F55" s="171">
        <v>10</v>
      </c>
      <c r="G55" s="172" t="s">
        <v>1011</v>
      </c>
    </row>
    <row r="56" spans="1:7" x14ac:dyDescent="0.25">
      <c r="A56" s="171">
        <v>46</v>
      </c>
      <c r="B56" s="171" t="s">
        <v>980</v>
      </c>
      <c r="C56" s="171" t="s">
        <v>1286</v>
      </c>
      <c r="D56" s="93" t="s">
        <v>1284</v>
      </c>
      <c r="E56" s="93" t="s">
        <v>1042</v>
      </c>
      <c r="F56" s="171">
        <v>1</v>
      </c>
      <c r="G56" s="172" t="s">
        <v>1036</v>
      </c>
    </row>
    <row r="57" spans="1:7" x14ac:dyDescent="0.25">
      <c r="A57" s="171">
        <v>47</v>
      </c>
      <c r="B57" s="171" t="s">
        <v>980</v>
      </c>
      <c r="C57" s="171" t="s">
        <v>1287</v>
      </c>
      <c r="D57" s="93" t="s">
        <v>1284</v>
      </c>
      <c r="E57" s="93" t="s">
        <v>1039</v>
      </c>
      <c r="F57" s="171">
        <v>10</v>
      </c>
      <c r="G57" s="172" t="s">
        <v>989</v>
      </c>
    </row>
    <row r="58" spans="1:7" x14ac:dyDescent="0.25">
      <c r="A58" s="171">
        <v>48</v>
      </c>
      <c r="B58" s="171" t="s">
        <v>980</v>
      </c>
      <c r="C58" s="171" t="s">
        <v>1288</v>
      </c>
      <c r="D58" s="93" t="s">
        <v>1284</v>
      </c>
      <c r="E58" s="93" t="s">
        <v>1043</v>
      </c>
      <c r="F58" s="171">
        <v>1</v>
      </c>
      <c r="G58" s="172" t="s">
        <v>1044</v>
      </c>
    </row>
    <row r="59" spans="1:7" x14ac:dyDescent="0.25">
      <c r="A59" s="171">
        <v>49</v>
      </c>
      <c r="B59" s="171" t="s">
        <v>980</v>
      </c>
      <c r="C59" s="171" t="s">
        <v>1289</v>
      </c>
      <c r="D59" s="93" t="s">
        <v>1284</v>
      </c>
      <c r="E59" s="93" t="s">
        <v>1014</v>
      </c>
      <c r="F59" s="171">
        <v>10</v>
      </c>
      <c r="G59" s="172" t="s">
        <v>994</v>
      </c>
    </row>
    <row r="60" spans="1:7" x14ac:dyDescent="0.25">
      <c r="A60" s="171">
        <v>50</v>
      </c>
      <c r="B60" s="171" t="s">
        <v>980</v>
      </c>
      <c r="C60" s="171" t="s">
        <v>1290</v>
      </c>
      <c r="D60" s="93" t="s">
        <v>1284</v>
      </c>
      <c r="E60" s="93" t="s">
        <v>1045</v>
      </c>
      <c r="F60" s="171">
        <v>15</v>
      </c>
      <c r="G60" s="172" t="s">
        <v>1046</v>
      </c>
    </row>
    <row r="61" spans="1:7" x14ac:dyDescent="0.25">
      <c r="A61" s="171">
        <v>51</v>
      </c>
      <c r="B61" s="171" t="s">
        <v>980</v>
      </c>
      <c r="C61" s="171" t="s">
        <v>1291</v>
      </c>
      <c r="D61" s="93" t="s">
        <v>1284</v>
      </c>
      <c r="E61" s="93" t="s">
        <v>1039</v>
      </c>
      <c r="F61" s="171">
        <v>10</v>
      </c>
      <c r="G61" s="172" t="s">
        <v>989</v>
      </c>
    </row>
    <row r="62" spans="1:7" x14ac:dyDescent="0.25">
      <c r="A62" s="171">
        <v>52</v>
      </c>
      <c r="B62" s="171" t="s">
        <v>980</v>
      </c>
      <c r="C62" s="171" t="s">
        <v>1292</v>
      </c>
      <c r="D62" s="93" t="s">
        <v>1284</v>
      </c>
      <c r="E62" s="93" t="s">
        <v>1032</v>
      </c>
      <c r="F62" s="171">
        <v>10</v>
      </c>
      <c r="G62" s="172" t="s">
        <v>1034</v>
      </c>
    </row>
    <row r="63" spans="1:7" x14ac:dyDescent="0.25">
      <c r="A63" s="171">
        <v>53</v>
      </c>
      <c r="B63" s="171" t="s">
        <v>980</v>
      </c>
      <c r="C63" s="171" t="s">
        <v>1293</v>
      </c>
      <c r="D63" s="93" t="s">
        <v>1284</v>
      </c>
      <c r="E63" s="93" t="s">
        <v>995</v>
      </c>
      <c r="F63" s="171">
        <v>15</v>
      </c>
      <c r="G63" s="172" t="s">
        <v>1047</v>
      </c>
    </row>
    <row r="64" spans="1:7" x14ac:dyDescent="0.25">
      <c r="A64" s="171">
        <v>54</v>
      </c>
      <c r="B64" s="171" t="s">
        <v>980</v>
      </c>
      <c r="C64" s="171" t="s">
        <v>1294</v>
      </c>
      <c r="D64" s="93" t="s">
        <v>1284</v>
      </c>
      <c r="E64" s="93" t="s">
        <v>1048</v>
      </c>
      <c r="F64" s="171">
        <v>15</v>
      </c>
      <c r="G64" s="172" t="s">
        <v>1000</v>
      </c>
    </row>
    <row r="65" spans="1:7" x14ac:dyDescent="0.25">
      <c r="A65" s="171">
        <v>55</v>
      </c>
      <c r="B65" s="171" t="s">
        <v>980</v>
      </c>
      <c r="C65" s="171" t="s">
        <v>1295</v>
      </c>
      <c r="D65" s="93" t="s">
        <v>1284</v>
      </c>
      <c r="E65" s="93" t="s">
        <v>1035</v>
      </c>
      <c r="F65" s="171">
        <v>1</v>
      </c>
      <c r="G65" s="172" t="s">
        <v>1036</v>
      </c>
    </row>
    <row r="66" spans="1:7" x14ac:dyDescent="0.25">
      <c r="A66" s="171">
        <v>56</v>
      </c>
      <c r="B66" s="171" t="s">
        <v>980</v>
      </c>
      <c r="C66" s="171" t="s">
        <v>1296</v>
      </c>
      <c r="D66" s="93" t="s">
        <v>1284</v>
      </c>
      <c r="E66" s="93" t="s">
        <v>1012</v>
      </c>
      <c r="F66" s="171">
        <v>15</v>
      </c>
      <c r="G66" s="172" t="s">
        <v>1049</v>
      </c>
    </row>
    <row r="67" spans="1:7" x14ac:dyDescent="0.25">
      <c r="A67" s="171">
        <v>57</v>
      </c>
      <c r="B67" s="171" t="s">
        <v>980</v>
      </c>
      <c r="C67" s="171" t="s">
        <v>1297</v>
      </c>
      <c r="D67" s="93" t="s">
        <v>1284</v>
      </c>
      <c r="E67" s="93" t="s">
        <v>1050</v>
      </c>
      <c r="F67" s="171">
        <v>1</v>
      </c>
      <c r="G67" s="172" t="s">
        <v>1051</v>
      </c>
    </row>
    <row r="68" spans="1:7" x14ac:dyDescent="0.25">
      <c r="A68" s="171">
        <v>58</v>
      </c>
      <c r="B68" s="171" t="s">
        <v>980</v>
      </c>
      <c r="C68" s="171" t="s">
        <v>1298</v>
      </c>
      <c r="D68" s="93" t="s">
        <v>1284</v>
      </c>
      <c r="E68" s="93" t="s">
        <v>1052</v>
      </c>
      <c r="F68" s="171">
        <v>1</v>
      </c>
      <c r="G68" s="172" t="s">
        <v>1053</v>
      </c>
    </row>
    <row r="69" spans="1:7" x14ac:dyDescent="0.25">
      <c r="A69" s="171">
        <v>59</v>
      </c>
      <c r="B69" s="171" t="s">
        <v>980</v>
      </c>
      <c r="C69" s="171" t="s">
        <v>1299</v>
      </c>
      <c r="D69" s="93" t="s">
        <v>1284</v>
      </c>
      <c r="E69" s="93" t="s">
        <v>1054</v>
      </c>
      <c r="F69" s="171">
        <v>10</v>
      </c>
      <c r="G69" s="172" t="s">
        <v>1013</v>
      </c>
    </row>
    <row r="70" spans="1:7" x14ac:dyDescent="0.25">
      <c r="A70" s="171">
        <v>60</v>
      </c>
      <c r="B70" s="171" t="s">
        <v>980</v>
      </c>
      <c r="C70" s="171" t="s">
        <v>1300</v>
      </c>
      <c r="D70" s="93" t="s">
        <v>1284</v>
      </c>
      <c r="E70" s="93" t="s">
        <v>1040</v>
      </c>
      <c r="F70" s="171">
        <v>12</v>
      </c>
      <c r="G70" s="172" t="s">
        <v>1037</v>
      </c>
    </row>
    <row r="71" spans="1:7" x14ac:dyDescent="0.25">
      <c r="A71" s="171">
        <v>61</v>
      </c>
      <c r="B71" s="171" t="s">
        <v>980</v>
      </c>
      <c r="C71" s="171" t="s">
        <v>1301</v>
      </c>
      <c r="D71" s="93" t="s">
        <v>1284</v>
      </c>
      <c r="E71" s="93" t="s">
        <v>778</v>
      </c>
      <c r="F71" s="171">
        <v>10</v>
      </c>
      <c r="G71" s="172" t="s">
        <v>1000</v>
      </c>
    </row>
    <row r="72" spans="1:7" x14ac:dyDescent="0.25">
      <c r="A72" s="171">
        <v>62</v>
      </c>
      <c r="B72" s="171" t="s">
        <v>980</v>
      </c>
      <c r="C72" s="171" t="s">
        <v>1302</v>
      </c>
      <c r="D72" s="93" t="s">
        <v>1284</v>
      </c>
      <c r="E72" s="93" t="s">
        <v>1055</v>
      </c>
      <c r="F72" s="171">
        <v>2</v>
      </c>
      <c r="G72" s="172" t="s">
        <v>992</v>
      </c>
    </row>
    <row r="73" spans="1:7" x14ac:dyDescent="0.25">
      <c r="A73" s="171">
        <v>63</v>
      </c>
      <c r="B73" s="171" t="s">
        <v>980</v>
      </c>
      <c r="C73" s="171" t="s">
        <v>1303</v>
      </c>
      <c r="D73" s="93" t="s">
        <v>1284</v>
      </c>
      <c r="E73" s="93" t="s">
        <v>1010</v>
      </c>
      <c r="F73" s="171">
        <v>10</v>
      </c>
      <c r="G73" s="172" t="s">
        <v>1011</v>
      </c>
    </row>
    <row r="74" spans="1:7" x14ac:dyDescent="0.25">
      <c r="A74" s="171">
        <v>64</v>
      </c>
      <c r="B74" s="171" t="s">
        <v>980</v>
      </c>
      <c r="C74" s="171" t="s">
        <v>1304</v>
      </c>
      <c r="D74" s="93" t="s">
        <v>1284</v>
      </c>
      <c r="E74" s="93" t="s">
        <v>1056</v>
      </c>
      <c r="F74" s="171">
        <v>1</v>
      </c>
      <c r="G74" s="172" t="s">
        <v>1057</v>
      </c>
    </row>
    <row r="75" spans="1:7" x14ac:dyDescent="0.25">
      <c r="A75" s="171">
        <v>65</v>
      </c>
      <c r="B75" s="171" t="s">
        <v>980</v>
      </c>
      <c r="C75" s="171" t="s">
        <v>1305</v>
      </c>
      <c r="D75" s="93" t="s">
        <v>1284</v>
      </c>
      <c r="E75" s="93" t="s">
        <v>1010</v>
      </c>
      <c r="F75" s="171">
        <v>10</v>
      </c>
      <c r="G75" s="172" t="s">
        <v>1011</v>
      </c>
    </row>
    <row r="76" spans="1:7" x14ac:dyDescent="0.25">
      <c r="A76" s="171">
        <v>66</v>
      </c>
      <c r="B76" s="171" t="s">
        <v>980</v>
      </c>
      <c r="C76" s="171" t="s">
        <v>1306</v>
      </c>
      <c r="D76" s="93" t="s">
        <v>1284</v>
      </c>
      <c r="E76" s="93" t="s">
        <v>1035</v>
      </c>
      <c r="F76" s="171">
        <v>1</v>
      </c>
      <c r="G76" s="172" t="s">
        <v>1036</v>
      </c>
    </row>
    <row r="77" spans="1:7" x14ac:dyDescent="0.25">
      <c r="A77" s="171">
        <v>67</v>
      </c>
      <c r="B77" s="171" t="s">
        <v>980</v>
      </c>
      <c r="C77" s="171" t="s">
        <v>1307</v>
      </c>
      <c r="D77" s="93" t="s">
        <v>1284</v>
      </c>
      <c r="E77" s="93" t="s">
        <v>1012</v>
      </c>
      <c r="F77" s="171">
        <v>10</v>
      </c>
      <c r="G77" s="172" t="s">
        <v>1013</v>
      </c>
    </row>
    <row r="78" spans="1:7" x14ac:dyDescent="0.25">
      <c r="A78" s="171">
        <v>68</v>
      </c>
      <c r="B78" s="171" t="s">
        <v>980</v>
      </c>
      <c r="C78" s="171" t="s">
        <v>1308</v>
      </c>
      <c r="D78" s="93" t="s">
        <v>1284</v>
      </c>
      <c r="E78" s="93" t="s">
        <v>1048</v>
      </c>
      <c r="F78" s="171">
        <v>15</v>
      </c>
      <c r="G78" s="172" t="s">
        <v>1000</v>
      </c>
    </row>
    <row r="79" spans="1:7" x14ac:dyDescent="0.25">
      <c r="A79" s="171">
        <v>69</v>
      </c>
      <c r="B79" s="171" t="s">
        <v>1058</v>
      </c>
      <c r="C79" s="171" t="s">
        <v>1309</v>
      </c>
      <c r="D79" s="93" t="s">
        <v>1241</v>
      </c>
      <c r="E79" s="93" t="s">
        <v>1010</v>
      </c>
      <c r="F79" s="171">
        <v>10</v>
      </c>
      <c r="G79" s="172" t="s">
        <v>1011</v>
      </c>
    </row>
    <row r="80" spans="1:7" x14ac:dyDescent="0.25">
      <c r="A80" s="171">
        <v>70</v>
      </c>
      <c r="B80" s="171" t="s">
        <v>1058</v>
      </c>
      <c r="C80" s="171" t="s">
        <v>1310</v>
      </c>
      <c r="D80" s="93" t="s">
        <v>1241</v>
      </c>
      <c r="E80" s="93" t="s">
        <v>993</v>
      </c>
      <c r="F80" s="171">
        <v>10</v>
      </c>
      <c r="G80" s="172" t="s">
        <v>994</v>
      </c>
    </row>
    <row r="81" spans="1:7" x14ac:dyDescent="0.25">
      <c r="A81" s="171">
        <v>71</v>
      </c>
      <c r="B81" s="171" t="s">
        <v>1058</v>
      </c>
      <c r="C81" s="171" t="s">
        <v>1311</v>
      </c>
      <c r="D81" s="93" t="s">
        <v>1241</v>
      </c>
      <c r="E81" s="93" t="s">
        <v>995</v>
      </c>
      <c r="F81" s="171">
        <v>10</v>
      </c>
      <c r="G81" s="172" t="s">
        <v>994</v>
      </c>
    </row>
    <row r="82" spans="1:7" x14ac:dyDescent="0.25">
      <c r="A82" s="171">
        <v>72</v>
      </c>
      <c r="B82" s="171" t="s">
        <v>1058</v>
      </c>
      <c r="C82" s="171" t="s">
        <v>1312</v>
      </c>
      <c r="D82" s="93" t="s">
        <v>1241</v>
      </c>
      <c r="E82" s="93" t="s">
        <v>1059</v>
      </c>
      <c r="F82" s="171">
        <v>10</v>
      </c>
      <c r="G82" s="172" t="s">
        <v>998</v>
      </c>
    </row>
    <row r="83" spans="1:7" x14ac:dyDescent="0.25">
      <c r="A83" s="171">
        <v>73</v>
      </c>
      <c r="B83" s="171" t="s">
        <v>1058</v>
      </c>
      <c r="C83" s="171" t="s">
        <v>1313</v>
      </c>
      <c r="D83" s="93" t="s">
        <v>1241</v>
      </c>
      <c r="E83" s="93" t="s">
        <v>1031</v>
      </c>
      <c r="F83" s="171">
        <v>10</v>
      </c>
      <c r="G83" s="172" t="s">
        <v>1007</v>
      </c>
    </row>
    <row r="84" spans="1:7" x14ac:dyDescent="0.25">
      <c r="A84" s="171">
        <v>74</v>
      </c>
      <c r="B84" s="171" t="s">
        <v>1058</v>
      </c>
      <c r="C84" s="171" t="s">
        <v>1314</v>
      </c>
      <c r="D84" s="93" t="s">
        <v>1241</v>
      </c>
      <c r="E84" s="93" t="s">
        <v>1014</v>
      </c>
      <c r="F84" s="171">
        <v>6</v>
      </c>
      <c r="G84" s="172" t="s">
        <v>1060</v>
      </c>
    </row>
    <row r="85" spans="1:7" x14ac:dyDescent="0.25">
      <c r="A85" s="171">
        <v>75</v>
      </c>
      <c r="B85" s="171" t="s">
        <v>1058</v>
      </c>
      <c r="C85" s="171" t="s">
        <v>1315</v>
      </c>
      <c r="D85" s="93" t="s">
        <v>1241</v>
      </c>
      <c r="E85" s="93" t="s">
        <v>1010</v>
      </c>
      <c r="F85" s="171">
        <v>10</v>
      </c>
      <c r="G85" s="172" t="s">
        <v>1011</v>
      </c>
    </row>
    <row r="86" spans="1:7" x14ac:dyDescent="0.25">
      <c r="A86" s="171">
        <v>76</v>
      </c>
      <c r="B86" s="171" t="s">
        <v>1058</v>
      </c>
      <c r="C86" s="171" t="s">
        <v>1316</v>
      </c>
      <c r="D86" s="93" t="s">
        <v>1241</v>
      </c>
      <c r="E86" s="93" t="s">
        <v>995</v>
      </c>
      <c r="F86" s="171">
        <v>10</v>
      </c>
      <c r="G86" s="172" t="s">
        <v>994</v>
      </c>
    </row>
    <row r="87" spans="1:7" x14ac:dyDescent="0.25">
      <c r="A87" s="171">
        <v>77</v>
      </c>
      <c r="B87" s="171" t="s">
        <v>1058</v>
      </c>
      <c r="C87" s="171" t="s">
        <v>1317</v>
      </c>
      <c r="D87" s="93" t="s">
        <v>1318</v>
      </c>
      <c r="E87" s="93" t="s">
        <v>1061</v>
      </c>
      <c r="F87" s="171">
        <v>10</v>
      </c>
      <c r="G87" s="172" t="s">
        <v>1062</v>
      </c>
    </row>
    <row r="88" spans="1:7" x14ac:dyDescent="0.25">
      <c r="A88" s="171">
        <v>78</v>
      </c>
      <c r="B88" s="171" t="s">
        <v>1058</v>
      </c>
      <c r="C88" s="171" t="s">
        <v>1319</v>
      </c>
      <c r="D88" s="93" t="s">
        <v>1318</v>
      </c>
      <c r="E88" s="93" t="s">
        <v>990</v>
      </c>
      <c r="F88" s="171">
        <v>10</v>
      </c>
      <c r="G88" s="172" t="s">
        <v>989</v>
      </c>
    </row>
    <row r="89" spans="1:7" x14ac:dyDescent="0.25">
      <c r="A89" s="171">
        <v>79</v>
      </c>
      <c r="B89" s="171" t="s">
        <v>1058</v>
      </c>
      <c r="C89" s="171" t="s">
        <v>1320</v>
      </c>
      <c r="D89" s="93" t="s">
        <v>1241</v>
      </c>
      <c r="E89" s="93" t="s">
        <v>1059</v>
      </c>
      <c r="F89" s="171">
        <v>10</v>
      </c>
      <c r="G89" s="172" t="s">
        <v>998</v>
      </c>
    </row>
    <row r="90" spans="1:7" x14ac:dyDescent="0.25">
      <c r="A90" s="171">
        <v>80</v>
      </c>
      <c r="B90" s="171" t="s">
        <v>1058</v>
      </c>
      <c r="C90" s="171" t="s">
        <v>1321</v>
      </c>
      <c r="D90" s="93" t="s">
        <v>1241</v>
      </c>
      <c r="E90" s="93" t="s">
        <v>1063</v>
      </c>
      <c r="F90" s="171">
        <v>10</v>
      </c>
      <c r="G90" s="172" t="s">
        <v>1034</v>
      </c>
    </row>
    <row r="91" spans="1:7" x14ac:dyDescent="0.25">
      <c r="A91" s="171">
        <v>81</v>
      </c>
      <c r="B91" s="171" t="s">
        <v>1058</v>
      </c>
      <c r="C91" s="171" t="s">
        <v>1322</v>
      </c>
      <c r="D91" s="93" t="s">
        <v>1241</v>
      </c>
      <c r="E91" s="93" t="s">
        <v>1014</v>
      </c>
      <c r="F91" s="171">
        <v>10</v>
      </c>
      <c r="G91" s="172" t="s">
        <v>994</v>
      </c>
    </row>
    <row r="92" spans="1:7" x14ac:dyDescent="0.25">
      <c r="A92" s="171">
        <v>82</v>
      </c>
      <c r="B92" s="171" t="s">
        <v>1058</v>
      </c>
      <c r="C92" s="171" t="s">
        <v>1323</v>
      </c>
      <c r="D92" s="93" t="s">
        <v>1241</v>
      </c>
      <c r="E92" s="93" t="s">
        <v>1032</v>
      </c>
      <c r="F92" s="171">
        <v>10</v>
      </c>
      <c r="G92" s="172" t="s">
        <v>1034</v>
      </c>
    </row>
    <row r="93" spans="1:7" x14ac:dyDescent="0.25">
      <c r="A93" s="171">
        <v>83</v>
      </c>
      <c r="B93" s="171" t="s">
        <v>1058</v>
      </c>
      <c r="C93" s="171" t="s">
        <v>1324</v>
      </c>
      <c r="D93" s="93" t="s">
        <v>1241</v>
      </c>
      <c r="E93" s="93" t="s">
        <v>1031</v>
      </c>
      <c r="F93" s="171">
        <v>10</v>
      </c>
      <c r="G93" s="172" t="s">
        <v>1007</v>
      </c>
    </row>
    <row r="94" spans="1:7" x14ac:dyDescent="0.25">
      <c r="A94" s="171">
        <v>84</v>
      </c>
      <c r="B94" s="171" t="s">
        <v>1058</v>
      </c>
      <c r="C94" s="171" t="s">
        <v>1325</v>
      </c>
      <c r="D94" s="93" t="s">
        <v>1241</v>
      </c>
      <c r="E94" s="93" t="s">
        <v>1010</v>
      </c>
      <c r="F94" s="171">
        <v>10</v>
      </c>
      <c r="G94" s="172" t="s">
        <v>1011</v>
      </c>
    </row>
    <row r="95" spans="1:7" x14ac:dyDescent="0.25">
      <c r="A95" s="171">
        <v>85</v>
      </c>
      <c r="B95" s="171" t="s">
        <v>1058</v>
      </c>
      <c r="C95" s="171" t="s">
        <v>1326</v>
      </c>
      <c r="D95" s="93" t="s">
        <v>1241</v>
      </c>
      <c r="E95" s="93" t="s">
        <v>1019</v>
      </c>
      <c r="F95" s="171">
        <v>23</v>
      </c>
      <c r="G95" s="172" t="s">
        <v>1064</v>
      </c>
    </row>
    <row r="96" spans="1:7" x14ac:dyDescent="0.25">
      <c r="A96" s="171">
        <v>86</v>
      </c>
      <c r="B96" s="171" t="s">
        <v>1058</v>
      </c>
      <c r="C96" s="171" t="s">
        <v>1327</v>
      </c>
      <c r="D96" s="93" t="s">
        <v>1241</v>
      </c>
      <c r="E96" s="93" t="s">
        <v>1065</v>
      </c>
      <c r="F96" s="171">
        <v>10</v>
      </c>
      <c r="G96" s="172" t="s">
        <v>1066</v>
      </c>
    </row>
    <row r="97" spans="1:7" x14ac:dyDescent="0.25">
      <c r="A97" s="171">
        <v>87</v>
      </c>
      <c r="B97" s="171" t="s">
        <v>1058</v>
      </c>
      <c r="C97" s="171" t="s">
        <v>1328</v>
      </c>
      <c r="D97" s="93" t="s">
        <v>1241</v>
      </c>
      <c r="E97" s="93" t="s">
        <v>302</v>
      </c>
      <c r="F97" s="171">
        <v>10</v>
      </c>
      <c r="G97" s="172" t="s">
        <v>1007</v>
      </c>
    </row>
    <row r="98" spans="1:7" x14ac:dyDescent="0.25">
      <c r="A98" s="171">
        <v>88</v>
      </c>
      <c r="B98" s="171" t="s">
        <v>1058</v>
      </c>
      <c r="C98" s="171" t="s">
        <v>1329</v>
      </c>
      <c r="D98" s="93" t="s">
        <v>1241</v>
      </c>
      <c r="E98" s="93" t="s">
        <v>987</v>
      </c>
      <c r="F98" s="171">
        <v>10</v>
      </c>
      <c r="G98" s="172" t="s">
        <v>989</v>
      </c>
    </row>
    <row r="99" spans="1:7" x14ac:dyDescent="0.25">
      <c r="A99" s="171">
        <v>89</v>
      </c>
      <c r="B99" s="171" t="s">
        <v>1058</v>
      </c>
      <c r="C99" s="171" t="s">
        <v>1330</v>
      </c>
      <c r="D99" s="93" t="s">
        <v>1241</v>
      </c>
      <c r="E99" s="93" t="s">
        <v>1065</v>
      </c>
      <c r="F99" s="171">
        <v>9</v>
      </c>
      <c r="G99" s="172" t="s">
        <v>1067</v>
      </c>
    </row>
    <row r="100" spans="1:7" x14ac:dyDescent="0.25">
      <c r="A100" s="171">
        <v>90</v>
      </c>
      <c r="B100" s="171" t="s">
        <v>1058</v>
      </c>
      <c r="C100" s="171" t="s">
        <v>1331</v>
      </c>
      <c r="D100" s="93" t="s">
        <v>1241</v>
      </c>
      <c r="E100" s="93" t="s">
        <v>1065</v>
      </c>
      <c r="F100" s="171">
        <v>1</v>
      </c>
      <c r="G100" s="172" t="s">
        <v>1068</v>
      </c>
    </row>
    <row r="101" spans="1:7" x14ac:dyDescent="0.25">
      <c r="A101" s="171">
        <v>91</v>
      </c>
      <c r="B101" s="171" t="s">
        <v>1058</v>
      </c>
      <c r="C101" s="171" t="s">
        <v>1332</v>
      </c>
      <c r="D101" s="93" t="s">
        <v>1241</v>
      </c>
      <c r="E101" s="93" t="s">
        <v>1039</v>
      </c>
      <c r="F101" s="171">
        <v>10</v>
      </c>
      <c r="G101" s="172" t="s">
        <v>989</v>
      </c>
    </row>
    <row r="102" spans="1:7" x14ac:dyDescent="0.25">
      <c r="A102" s="171">
        <v>92</v>
      </c>
      <c r="B102" s="171" t="s">
        <v>1058</v>
      </c>
      <c r="C102" s="171" t="s">
        <v>1333</v>
      </c>
      <c r="D102" s="93" t="s">
        <v>1241</v>
      </c>
      <c r="E102" s="93" t="s">
        <v>1059</v>
      </c>
      <c r="F102" s="171">
        <v>10</v>
      </c>
      <c r="G102" s="172" t="s">
        <v>998</v>
      </c>
    </row>
    <row r="103" spans="1:7" x14ac:dyDescent="0.25">
      <c r="A103" s="171">
        <v>93</v>
      </c>
      <c r="B103" s="171" t="s">
        <v>1058</v>
      </c>
      <c r="C103" s="171" t="s">
        <v>1334</v>
      </c>
      <c r="D103" s="93" t="s">
        <v>1241</v>
      </c>
      <c r="E103" s="93" t="s">
        <v>1069</v>
      </c>
      <c r="F103" s="171">
        <v>10</v>
      </c>
      <c r="G103" s="172" t="s">
        <v>998</v>
      </c>
    </row>
    <row r="104" spans="1:7" x14ac:dyDescent="0.25">
      <c r="A104" s="171">
        <v>94</v>
      </c>
      <c r="B104" s="171" t="s">
        <v>1058</v>
      </c>
      <c r="C104" s="171" t="s">
        <v>1335</v>
      </c>
      <c r="D104" s="93" t="s">
        <v>1241</v>
      </c>
      <c r="E104" s="93" t="s">
        <v>1035</v>
      </c>
      <c r="F104" s="171">
        <v>1</v>
      </c>
      <c r="G104" s="172" t="s">
        <v>1036</v>
      </c>
    </row>
    <row r="105" spans="1:7" x14ac:dyDescent="0.25">
      <c r="A105" s="171">
        <v>95</v>
      </c>
      <c r="B105" s="171" t="s">
        <v>1058</v>
      </c>
      <c r="C105" s="171" t="s">
        <v>1336</v>
      </c>
      <c r="D105" s="93" t="s">
        <v>1241</v>
      </c>
      <c r="E105" s="93" t="s">
        <v>1012</v>
      </c>
      <c r="F105" s="171">
        <v>10</v>
      </c>
      <c r="G105" s="172" t="s">
        <v>1013</v>
      </c>
    </row>
    <row r="106" spans="1:7" x14ac:dyDescent="0.25">
      <c r="A106" s="171">
        <v>96</v>
      </c>
      <c r="B106" s="171" t="s">
        <v>1058</v>
      </c>
      <c r="C106" s="171" t="s">
        <v>1337</v>
      </c>
      <c r="D106" s="93" t="s">
        <v>1241</v>
      </c>
      <c r="E106" s="93" t="s">
        <v>993</v>
      </c>
      <c r="F106" s="171">
        <v>10</v>
      </c>
      <c r="G106" s="172" t="s">
        <v>994</v>
      </c>
    </row>
    <row r="107" spans="1:7" x14ac:dyDescent="0.25">
      <c r="A107" s="171">
        <v>97</v>
      </c>
      <c r="B107" s="171" t="s">
        <v>1058</v>
      </c>
      <c r="C107" s="171" t="s">
        <v>1338</v>
      </c>
      <c r="D107" s="93" t="s">
        <v>1241</v>
      </c>
      <c r="E107" s="93" t="s">
        <v>1014</v>
      </c>
      <c r="F107" s="171">
        <v>6</v>
      </c>
      <c r="G107" s="172" t="s">
        <v>1060</v>
      </c>
    </row>
    <row r="108" spans="1:7" x14ac:dyDescent="0.25">
      <c r="A108" s="171">
        <v>98</v>
      </c>
      <c r="B108" s="171" t="s">
        <v>1058</v>
      </c>
      <c r="C108" s="171" t="s">
        <v>1339</v>
      </c>
      <c r="D108" s="93" t="s">
        <v>1241</v>
      </c>
      <c r="E108" s="93" t="s">
        <v>1012</v>
      </c>
      <c r="F108" s="171">
        <v>10</v>
      </c>
      <c r="G108" s="172" t="s">
        <v>1013</v>
      </c>
    </row>
    <row r="109" spans="1:7" x14ac:dyDescent="0.25">
      <c r="A109" s="171">
        <v>99</v>
      </c>
      <c r="B109" s="171" t="s">
        <v>1058</v>
      </c>
      <c r="C109" s="171" t="s">
        <v>1340</v>
      </c>
      <c r="D109" s="93" t="s">
        <v>1241</v>
      </c>
      <c r="E109" s="93" t="s">
        <v>1035</v>
      </c>
      <c r="F109" s="171">
        <v>1</v>
      </c>
      <c r="G109" s="172" t="s">
        <v>1036</v>
      </c>
    </row>
    <row r="110" spans="1:7" x14ac:dyDescent="0.25">
      <c r="A110" s="171">
        <v>100</v>
      </c>
      <c r="B110" s="171" t="s">
        <v>1058</v>
      </c>
      <c r="C110" s="171" t="s">
        <v>1341</v>
      </c>
      <c r="D110" s="93" t="s">
        <v>1241</v>
      </c>
      <c r="E110" s="93" t="s">
        <v>1059</v>
      </c>
      <c r="F110" s="171">
        <v>10</v>
      </c>
      <c r="G110" s="172" t="s">
        <v>998</v>
      </c>
    </row>
    <row r="111" spans="1:7" x14ac:dyDescent="0.25">
      <c r="A111" s="171">
        <v>101</v>
      </c>
      <c r="B111" s="171" t="s">
        <v>1058</v>
      </c>
      <c r="C111" s="171" t="s">
        <v>1342</v>
      </c>
      <c r="D111" s="93" t="s">
        <v>1241</v>
      </c>
      <c r="E111" s="93" t="s">
        <v>1012</v>
      </c>
      <c r="F111" s="171">
        <v>10</v>
      </c>
      <c r="G111" s="172" t="s">
        <v>1013</v>
      </c>
    </row>
    <row r="112" spans="1:7" x14ac:dyDescent="0.25">
      <c r="A112" s="171">
        <v>102</v>
      </c>
      <c r="B112" s="171" t="s">
        <v>1058</v>
      </c>
      <c r="C112" s="171" t="s">
        <v>1343</v>
      </c>
      <c r="D112" s="93" t="s">
        <v>1241</v>
      </c>
      <c r="E112" s="93" t="s">
        <v>991</v>
      </c>
      <c r="F112" s="171">
        <v>10</v>
      </c>
      <c r="G112" s="172" t="s">
        <v>1011</v>
      </c>
    </row>
    <row r="113" spans="1:7" x14ac:dyDescent="0.25">
      <c r="A113" s="171">
        <v>103</v>
      </c>
      <c r="B113" s="171" t="s">
        <v>1058</v>
      </c>
      <c r="C113" s="171" t="s">
        <v>1344</v>
      </c>
      <c r="D113" s="93" t="s">
        <v>1241</v>
      </c>
      <c r="E113" s="93" t="s">
        <v>1035</v>
      </c>
      <c r="F113" s="171">
        <v>1</v>
      </c>
      <c r="G113" s="172" t="s">
        <v>1070</v>
      </c>
    </row>
    <row r="114" spans="1:7" x14ac:dyDescent="0.25">
      <c r="A114" s="171">
        <v>104</v>
      </c>
      <c r="B114" s="171" t="s">
        <v>1058</v>
      </c>
      <c r="C114" s="171" t="s">
        <v>1345</v>
      </c>
      <c r="D114" s="93" t="s">
        <v>1241</v>
      </c>
      <c r="E114" s="93" t="s">
        <v>1012</v>
      </c>
      <c r="F114" s="171">
        <v>10</v>
      </c>
      <c r="G114" s="172" t="s">
        <v>1013</v>
      </c>
    </row>
    <row r="115" spans="1:7" x14ac:dyDescent="0.25">
      <c r="A115" s="171">
        <v>105</v>
      </c>
      <c r="B115" s="171" t="s">
        <v>1058</v>
      </c>
      <c r="C115" s="171" t="s">
        <v>1346</v>
      </c>
      <c r="D115" s="93" t="s">
        <v>1241</v>
      </c>
      <c r="E115" s="93" t="s">
        <v>1008</v>
      </c>
      <c r="F115" s="171">
        <v>60</v>
      </c>
      <c r="G115" s="172" t="s">
        <v>986</v>
      </c>
    </row>
    <row r="116" spans="1:7" x14ac:dyDescent="0.25">
      <c r="A116" s="171">
        <v>106</v>
      </c>
      <c r="B116" s="171" t="s">
        <v>1058</v>
      </c>
      <c r="C116" s="171" t="s">
        <v>1347</v>
      </c>
      <c r="D116" s="93" t="s">
        <v>1241</v>
      </c>
      <c r="E116" s="93" t="s">
        <v>1039</v>
      </c>
      <c r="F116" s="171">
        <v>30</v>
      </c>
      <c r="G116" s="172" t="s">
        <v>986</v>
      </c>
    </row>
    <row r="117" spans="1:7" x14ac:dyDescent="0.25">
      <c r="A117" s="171">
        <v>107</v>
      </c>
      <c r="B117" s="171" t="s">
        <v>1058</v>
      </c>
      <c r="C117" s="171" t="s">
        <v>1348</v>
      </c>
      <c r="D117" s="93" t="s">
        <v>1241</v>
      </c>
      <c r="E117" s="93" t="s">
        <v>981</v>
      </c>
      <c r="F117" s="171">
        <v>10</v>
      </c>
      <c r="G117" s="172" t="s">
        <v>983</v>
      </c>
    </row>
    <row r="118" spans="1:7" x14ac:dyDescent="0.25">
      <c r="A118" s="171">
        <v>108</v>
      </c>
      <c r="B118" s="171" t="s">
        <v>1058</v>
      </c>
      <c r="C118" s="171" t="s">
        <v>1349</v>
      </c>
      <c r="D118" s="93" t="s">
        <v>1241</v>
      </c>
      <c r="E118" s="93" t="s">
        <v>1012</v>
      </c>
      <c r="F118" s="171">
        <v>10</v>
      </c>
      <c r="G118" s="172" t="s">
        <v>1013</v>
      </c>
    </row>
    <row r="119" spans="1:7" x14ac:dyDescent="0.25">
      <c r="A119" s="171">
        <v>109</v>
      </c>
      <c r="B119" s="171" t="s">
        <v>1058</v>
      </c>
      <c r="C119" s="171" t="s">
        <v>1350</v>
      </c>
      <c r="D119" s="93" t="s">
        <v>1241</v>
      </c>
      <c r="E119" s="93" t="s">
        <v>1071</v>
      </c>
      <c r="F119" s="171">
        <v>10</v>
      </c>
      <c r="G119" s="172" t="s">
        <v>994</v>
      </c>
    </row>
    <row r="120" spans="1:7" x14ac:dyDescent="0.25">
      <c r="A120" s="171">
        <v>110</v>
      </c>
      <c r="B120" s="171" t="s">
        <v>1058</v>
      </c>
      <c r="C120" s="171" t="s">
        <v>1351</v>
      </c>
      <c r="D120" s="93" t="s">
        <v>1241</v>
      </c>
      <c r="E120" s="93" t="s">
        <v>993</v>
      </c>
      <c r="F120" s="171">
        <v>10</v>
      </c>
      <c r="G120" s="172" t="s">
        <v>994</v>
      </c>
    </row>
    <row r="121" spans="1:7" x14ac:dyDescent="0.25">
      <c r="A121" s="171">
        <v>111</v>
      </c>
      <c r="B121" s="171" t="s">
        <v>1058</v>
      </c>
      <c r="C121" s="171" t="s">
        <v>1352</v>
      </c>
      <c r="D121" s="93" t="s">
        <v>1241</v>
      </c>
      <c r="E121" s="93" t="s">
        <v>1014</v>
      </c>
      <c r="F121" s="171">
        <v>6</v>
      </c>
      <c r="G121" s="172" t="s">
        <v>1060</v>
      </c>
    </row>
    <row r="122" spans="1:7" x14ac:dyDescent="0.25">
      <c r="A122" s="171">
        <v>112</v>
      </c>
      <c r="B122" s="171" t="s">
        <v>1058</v>
      </c>
      <c r="C122" s="171" t="s">
        <v>1353</v>
      </c>
      <c r="D122" s="93" t="s">
        <v>1241</v>
      </c>
      <c r="E122" s="93" t="s">
        <v>1072</v>
      </c>
      <c r="F122" s="171">
        <v>1</v>
      </c>
      <c r="G122" s="172" t="s">
        <v>1073</v>
      </c>
    </row>
    <row r="123" spans="1:7" x14ac:dyDescent="0.25">
      <c r="A123" s="171">
        <v>113</v>
      </c>
      <c r="B123" s="171" t="s">
        <v>1058</v>
      </c>
      <c r="C123" s="171" t="s">
        <v>1354</v>
      </c>
      <c r="D123" s="93" t="s">
        <v>1241</v>
      </c>
      <c r="E123" s="93" t="s">
        <v>1059</v>
      </c>
      <c r="F123" s="171">
        <v>10</v>
      </c>
      <c r="G123" s="172" t="s">
        <v>998</v>
      </c>
    </row>
    <row r="124" spans="1:7" x14ac:dyDescent="0.25">
      <c r="A124" s="171">
        <v>114</v>
      </c>
      <c r="B124" s="171" t="s">
        <v>1058</v>
      </c>
      <c r="C124" s="171" t="s">
        <v>1355</v>
      </c>
      <c r="D124" s="93" t="s">
        <v>1241</v>
      </c>
      <c r="E124" s="93" t="s">
        <v>993</v>
      </c>
      <c r="F124" s="171">
        <v>10</v>
      </c>
      <c r="G124" s="172" t="s">
        <v>994</v>
      </c>
    </row>
    <row r="125" spans="1:7" x14ac:dyDescent="0.25">
      <c r="A125" s="171">
        <v>115</v>
      </c>
      <c r="B125" s="171" t="s">
        <v>1058</v>
      </c>
      <c r="C125" s="171" t="s">
        <v>1356</v>
      </c>
      <c r="D125" s="93" t="s">
        <v>1241</v>
      </c>
      <c r="E125" s="93" t="s">
        <v>996</v>
      </c>
      <c r="F125" s="171">
        <v>6</v>
      </c>
      <c r="G125" s="172" t="s">
        <v>985</v>
      </c>
    </row>
    <row r="126" spans="1:7" x14ac:dyDescent="0.25">
      <c r="A126" s="171">
        <v>116</v>
      </c>
      <c r="B126" s="171" t="s">
        <v>1058</v>
      </c>
      <c r="C126" s="171" t="s">
        <v>1357</v>
      </c>
      <c r="D126" s="93" t="s">
        <v>1241</v>
      </c>
      <c r="E126" s="93" t="s">
        <v>1012</v>
      </c>
      <c r="F126" s="171">
        <v>10</v>
      </c>
      <c r="G126" s="172" t="s">
        <v>1013</v>
      </c>
    </row>
    <row r="127" spans="1:7" x14ac:dyDescent="0.25">
      <c r="A127" s="171">
        <v>117</v>
      </c>
      <c r="B127" s="171" t="s">
        <v>1058</v>
      </c>
      <c r="C127" s="171" t="s">
        <v>1358</v>
      </c>
      <c r="D127" s="93" t="s">
        <v>1241</v>
      </c>
      <c r="E127" s="93" t="s">
        <v>1071</v>
      </c>
      <c r="F127" s="171">
        <v>10</v>
      </c>
      <c r="G127" s="172" t="s">
        <v>994</v>
      </c>
    </row>
    <row r="128" spans="1:7" x14ac:dyDescent="0.25">
      <c r="A128" s="171">
        <v>118</v>
      </c>
      <c r="B128" s="171" t="s">
        <v>1058</v>
      </c>
      <c r="C128" s="171" t="s">
        <v>1359</v>
      </c>
      <c r="D128" s="93" t="s">
        <v>1241</v>
      </c>
      <c r="E128" s="93" t="s">
        <v>1010</v>
      </c>
      <c r="F128" s="171">
        <v>10</v>
      </c>
      <c r="G128" s="172" t="s">
        <v>1011</v>
      </c>
    </row>
    <row r="129" spans="1:7" x14ac:dyDescent="0.25">
      <c r="A129" s="171">
        <v>119</v>
      </c>
      <c r="B129" s="171" t="s">
        <v>1058</v>
      </c>
      <c r="C129" s="171" t="s">
        <v>1360</v>
      </c>
      <c r="D129" s="93" t="s">
        <v>1241</v>
      </c>
      <c r="E129" s="93" t="s">
        <v>1021</v>
      </c>
      <c r="F129" s="171">
        <v>1</v>
      </c>
      <c r="G129" s="172" t="s">
        <v>1022</v>
      </c>
    </row>
    <row r="130" spans="1:7" x14ac:dyDescent="0.25">
      <c r="A130" s="171">
        <v>120</v>
      </c>
      <c r="B130" s="171" t="s">
        <v>1058</v>
      </c>
      <c r="C130" s="171" t="s">
        <v>1361</v>
      </c>
      <c r="D130" s="93" t="s">
        <v>1241</v>
      </c>
      <c r="E130" s="93" t="s">
        <v>993</v>
      </c>
      <c r="F130" s="171">
        <v>10</v>
      </c>
      <c r="G130" s="172" t="s">
        <v>994</v>
      </c>
    </row>
    <row r="131" spans="1:7" x14ac:dyDescent="0.25">
      <c r="A131" s="171">
        <v>121</v>
      </c>
      <c r="B131" s="171" t="s">
        <v>1058</v>
      </c>
      <c r="C131" s="171" t="s">
        <v>1362</v>
      </c>
      <c r="D131" s="93" t="s">
        <v>1241</v>
      </c>
      <c r="E131" s="93" t="s">
        <v>1039</v>
      </c>
      <c r="F131" s="171">
        <v>10</v>
      </c>
      <c r="G131" s="172" t="s">
        <v>989</v>
      </c>
    </row>
    <row r="132" spans="1:7" x14ac:dyDescent="0.25">
      <c r="A132" s="171">
        <v>122</v>
      </c>
      <c r="B132" s="171" t="s">
        <v>1058</v>
      </c>
      <c r="C132" s="171" t="s">
        <v>1363</v>
      </c>
      <c r="D132" s="93" t="s">
        <v>1241</v>
      </c>
      <c r="E132" s="93" t="s">
        <v>1028</v>
      </c>
      <c r="F132" s="171">
        <v>10</v>
      </c>
      <c r="G132" s="172" t="s">
        <v>989</v>
      </c>
    </row>
    <row r="133" spans="1:7" x14ac:dyDescent="0.25">
      <c r="A133" s="171">
        <v>123</v>
      </c>
      <c r="B133" s="171" t="s">
        <v>1058</v>
      </c>
      <c r="C133" s="171" t="s">
        <v>1364</v>
      </c>
      <c r="D133" s="93" t="s">
        <v>1241</v>
      </c>
      <c r="E133" s="93" t="s">
        <v>1029</v>
      </c>
      <c r="F133" s="171">
        <v>10</v>
      </c>
      <c r="G133" s="172" t="s">
        <v>1075</v>
      </c>
    </row>
    <row r="134" spans="1:7" x14ac:dyDescent="0.25">
      <c r="A134" s="171">
        <v>124</v>
      </c>
      <c r="B134" s="171" t="s">
        <v>1058</v>
      </c>
      <c r="C134" s="171" t="s">
        <v>1365</v>
      </c>
      <c r="D134" s="93" t="s">
        <v>1241</v>
      </c>
      <c r="E134" s="93" t="s">
        <v>1076</v>
      </c>
      <c r="F134" s="171">
        <v>1</v>
      </c>
      <c r="G134" s="172" t="s">
        <v>1077</v>
      </c>
    </row>
    <row r="135" spans="1:7" x14ac:dyDescent="0.25">
      <c r="A135" s="171">
        <v>125</v>
      </c>
      <c r="B135" s="171" t="s">
        <v>1058</v>
      </c>
      <c r="C135" s="171" t="s">
        <v>1366</v>
      </c>
      <c r="D135" s="93" t="s">
        <v>1241</v>
      </c>
      <c r="E135" s="93" t="s">
        <v>1014</v>
      </c>
      <c r="F135" s="171">
        <v>6</v>
      </c>
      <c r="G135" s="172" t="s">
        <v>1060</v>
      </c>
    </row>
    <row r="136" spans="1:7" x14ac:dyDescent="0.25">
      <c r="A136" s="171">
        <v>126</v>
      </c>
      <c r="B136" s="171" t="s">
        <v>1058</v>
      </c>
      <c r="C136" s="171" t="s">
        <v>1367</v>
      </c>
      <c r="D136" s="93" t="s">
        <v>1241</v>
      </c>
      <c r="E136" s="93" t="s">
        <v>993</v>
      </c>
      <c r="F136" s="171">
        <v>10</v>
      </c>
      <c r="G136" s="172" t="s">
        <v>994</v>
      </c>
    </row>
    <row r="137" spans="1:7" x14ac:dyDescent="0.25">
      <c r="A137" s="171">
        <v>127</v>
      </c>
      <c r="B137" s="171" t="s">
        <v>1058</v>
      </c>
      <c r="C137" s="171" t="s">
        <v>1368</v>
      </c>
      <c r="D137" s="93" t="s">
        <v>1241</v>
      </c>
      <c r="E137" s="93" t="s">
        <v>1031</v>
      </c>
      <c r="F137" s="171">
        <v>10</v>
      </c>
      <c r="G137" s="172" t="s">
        <v>1007</v>
      </c>
    </row>
    <row r="138" spans="1:7" x14ac:dyDescent="0.25">
      <c r="A138" s="171">
        <v>128</v>
      </c>
      <c r="B138" s="171" t="s">
        <v>1058</v>
      </c>
      <c r="C138" s="171" t="s">
        <v>1369</v>
      </c>
      <c r="D138" s="93" t="s">
        <v>1241</v>
      </c>
      <c r="E138" s="93" t="s">
        <v>995</v>
      </c>
      <c r="F138" s="171">
        <v>10</v>
      </c>
      <c r="G138" s="172" t="s">
        <v>994</v>
      </c>
    </row>
    <row r="139" spans="1:7" x14ac:dyDescent="0.25">
      <c r="A139" s="171">
        <v>129</v>
      </c>
      <c r="B139" s="171" t="s">
        <v>1058</v>
      </c>
      <c r="C139" s="171" t="s">
        <v>1370</v>
      </c>
      <c r="D139" s="93" t="s">
        <v>1241</v>
      </c>
      <c r="E139" s="93" t="s">
        <v>1010</v>
      </c>
      <c r="F139" s="171">
        <v>10</v>
      </c>
      <c r="G139" s="172" t="s">
        <v>1011</v>
      </c>
    </row>
    <row r="140" spans="1:7" x14ac:dyDescent="0.25">
      <c r="A140" s="171">
        <v>130</v>
      </c>
      <c r="B140" s="171" t="s">
        <v>1058</v>
      </c>
      <c r="C140" s="171" t="s">
        <v>1371</v>
      </c>
      <c r="D140" s="93" t="s">
        <v>1241</v>
      </c>
      <c r="E140" s="93" t="s">
        <v>1012</v>
      </c>
      <c r="F140" s="171">
        <v>10</v>
      </c>
      <c r="G140" s="172" t="s">
        <v>1013</v>
      </c>
    </row>
    <row r="141" spans="1:7" x14ac:dyDescent="0.25">
      <c r="A141" s="171">
        <v>131</v>
      </c>
      <c r="B141" s="171" t="s">
        <v>1058</v>
      </c>
      <c r="C141" s="171" t="s">
        <v>1372</v>
      </c>
      <c r="D141" s="93" t="s">
        <v>1241</v>
      </c>
      <c r="E141" s="93" t="s">
        <v>1078</v>
      </c>
      <c r="F141" s="171">
        <v>12</v>
      </c>
      <c r="G141" s="172" t="s">
        <v>1079</v>
      </c>
    </row>
    <row r="142" spans="1:7" x14ac:dyDescent="0.25">
      <c r="A142" s="171">
        <v>132</v>
      </c>
      <c r="B142" s="171" t="s">
        <v>1058</v>
      </c>
      <c r="C142" s="171" t="s">
        <v>1373</v>
      </c>
      <c r="D142" s="93" t="s">
        <v>1241</v>
      </c>
      <c r="E142" s="93" t="s">
        <v>1035</v>
      </c>
      <c r="F142" s="171">
        <v>1</v>
      </c>
      <c r="G142" s="172" t="s">
        <v>1036</v>
      </c>
    </row>
    <row r="143" spans="1:7" x14ac:dyDescent="0.25">
      <c r="A143" s="171">
        <v>133</v>
      </c>
      <c r="B143" s="171" t="s">
        <v>1058</v>
      </c>
      <c r="C143" s="171" t="s">
        <v>1374</v>
      </c>
      <c r="D143" s="93" t="s">
        <v>1241</v>
      </c>
      <c r="E143" s="93" t="s">
        <v>1069</v>
      </c>
      <c r="F143" s="171">
        <v>10</v>
      </c>
      <c r="G143" s="172" t="s">
        <v>998</v>
      </c>
    </row>
    <row r="144" spans="1:7" x14ac:dyDescent="0.25">
      <c r="A144" s="171">
        <v>134</v>
      </c>
      <c r="B144" s="171" t="s">
        <v>1058</v>
      </c>
      <c r="C144" s="171" t="s">
        <v>1375</v>
      </c>
      <c r="D144" s="93" t="s">
        <v>1241</v>
      </c>
      <c r="E144" s="93" t="s">
        <v>995</v>
      </c>
      <c r="F144" s="171">
        <v>10</v>
      </c>
      <c r="G144" s="172" t="s">
        <v>994</v>
      </c>
    </row>
    <row r="145" spans="1:7" x14ac:dyDescent="0.25">
      <c r="A145" s="171">
        <v>135</v>
      </c>
      <c r="B145" s="171" t="s">
        <v>1058</v>
      </c>
      <c r="C145" s="171" t="s">
        <v>1376</v>
      </c>
      <c r="D145" s="93" t="s">
        <v>1241</v>
      </c>
      <c r="E145" s="93" t="s">
        <v>1010</v>
      </c>
      <c r="F145" s="171">
        <v>10</v>
      </c>
      <c r="G145" s="172" t="s">
        <v>1011</v>
      </c>
    </row>
    <row r="146" spans="1:7" x14ac:dyDescent="0.25">
      <c r="A146" s="171">
        <v>136</v>
      </c>
      <c r="B146" s="171" t="s">
        <v>1058</v>
      </c>
      <c r="C146" s="171" t="s">
        <v>1377</v>
      </c>
      <c r="D146" s="93" t="s">
        <v>1241</v>
      </c>
      <c r="E146" s="93" t="s">
        <v>1059</v>
      </c>
      <c r="F146" s="171">
        <v>10</v>
      </c>
      <c r="G146" s="172" t="s">
        <v>998</v>
      </c>
    </row>
    <row r="147" spans="1:7" x14ac:dyDescent="0.25">
      <c r="A147" s="171">
        <v>137</v>
      </c>
      <c r="B147" s="171" t="s">
        <v>1058</v>
      </c>
      <c r="C147" s="171" t="s">
        <v>1378</v>
      </c>
      <c r="D147" s="93" t="s">
        <v>1241</v>
      </c>
      <c r="E147" s="93" t="s">
        <v>1031</v>
      </c>
      <c r="F147" s="171">
        <v>10</v>
      </c>
      <c r="G147" s="172" t="s">
        <v>1007</v>
      </c>
    </row>
    <row r="148" spans="1:7" x14ac:dyDescent="0.25">
      <c r="A148" s="171">
        <v>138</v>
      </c>
      <c r="B148" s="171" t="s">
        <v>1058</v>
      </c>
      <c r="C148" s="171" t="s">
        <v>1379</v>
      </c>
      <c r="D148" s="93" t="s">
        <v>1241</v>
      </c>
      <c r="E148" s="93" t="s">
        <v>995</v>
      </c>
      <c r="F148" s="171">
        <v>10</v>
      </c>
      <c r="G148" s="172" t="s">
        <v>994</v>
      </c>
    </row>
    <row r="149" spans="1:7" x14ac:dyDescent="0.25">
      <c r="A149" s="171">
        <v>139</v>
      </c>
      <c r="B149" s="171" t="s">
        <v>1058</v>
      </c>
      <c r="C149" s="171" t="s">
        <v>1380</v>
      </c>
      <c r="D149" s="93" t="s">
        <v>1241</v>
      </c>
      <c r="E149" s="93" t="s">
        <v>1059</v>
      </c>
      <c r="F149" s="171">
        <v>10</v>
      </c>
      <c r="G149" s="172" t="s">
        <v>998</v>
      </c>
    </row>
    <row r="150" spans="1:7" x14ac:dyDescent="0.25">
      <c r="A150" s="171">
        <v>140</v>
      </c>
      <c r="B150" s="171" t="s">
        <v>1058</v>
      </c>
      <c r="C150" s="171" t="s">
        <v>1381</v>
      </c>
      <c r="D150" s="93" t="s">
        <v>1241</v>
      </c>
      <c r="E150" s="93" t="s">
        <v>1031</v>
      </c>
      <c r="F150" s="171">
        <v>10</v>
      </c>
      <c r="G150" s="172" t="s">
        <v>1007</v>
      </c>
    </row>
    <row r="151" spans="1:7" x14ac:dyDescent="0.25">
      <c r="A151" s="171">
        <v>141</v>
      </c>
      <c r="B151" s="171" t="s">
        <v>1058</v>
      </c>
      <c r="C151" s="171" t="s">
        <v>1382</v>
      </c>
      <c r="D151" s="93" t="s">
        <v>1241</v>
      </c>
      <c r="E151" s="93" t="s">
        <v>1080</v>
      </c>
      <c r="F151" s="171">
        <v>10</v>
      </c>
      <c r="G151" s="172" t="s">
        <v>1000</v>
      </c>
    </row>
    <row r="152" spans="1:7" x14ac:dyDescent="0.25">
      <c r="A152" s="171">
        <v>142</v>
      </c>
      <c r="B152" s="171" t="s">
        <v>1058</v>
      </c>
      <c r="C152" s="171" t="s">
        <v>1383</v>
      </c>
      <c r="D152" s="93" t="s">
        <v>1241</v>
      </c>
      <c r="E152" s="93" t="s">
        <v>1010</v>
      </c>
      <c r="F152" s="171">
        <v>10</v>
      </c>
      <c r="G152" s="172" t="s">
        <v>1011</v>
      </c>
    </row>
    <row r="153" spans="1:7" x14ac:dyDescent="0.25">
      <c r="A153" s="171">
        <v>143</v>
      </c>
      <c r="B153" s="171" t="s">
        <v>1081</v>
      </c>
      <c r="C153" s="171" t="s">
        <v>1384</v>
      </c>
      <c r="D153" s="93" t="s">
        <v>1318</v>
      </c>
      <c r="E153" s="93" t="s">
        <v>1001</v>
      </c>
      <c r="F153" s="171">
        <v>1</v>
      </c>
      <c r="G153" s="172" t="s">
        <v>1002</v>
      </c>
    </row>
    <row r="154" spans="1:7" x14ac:dyDescent="0.25">
      <c r="A154" s="171">
        <v>144</v>
      </c>
      <c r="B154" s="171" t="s">
        <v>1081</v>
      </c>
      <c r="C154" s="171" t="s">
        <v>1385</v>
      </c>
      <c r="D154" s="93" t="s">
        <v>1318</v>
      </c>
      <c r="E154" s="93" t="s">
        <v>302</v>
      </c>
      <c r="F154" s="171">
        <v>10</v>
      </c>
      <c r="G154" s="172" t="s">
        <v>1007</v>
      </c>
    </row>
    <row r="155" spans="1:7" x14ac:dyDescent="0.25">
      <c r="A155" s="171">
        <v>145</v>
      </c>
      <c r="B155" s="171" t="s">
        <v>1081</v>
      </c>
      <c r="C155" s="171" t="s">
        <v>1386</v>
      </c>
      <c r="D155" s="93" t="s">
        <v>1318</v>
      </c>
      <c r="E155" s="93" t="s">
        <v>1028</v>
      </c>
      <c r="F155" s="171">
        <v>10</v>
      </c>
      <c r="G155" s="172" t="s">
        <v>989</v>
      </c>
    </row>
    <row r="156" spans="1:7" x14ac:dyDescent="0.25">
      <c r="A156" s="171">
        <v>146</v>
      </c>
      <c r="B156" s="171" t="s">
        <v>1081</v>
      </c>
      <c r="C156" s="171" t="s">
        <v>1387</v>
      </c>
      <c r="D156" s="93" t="s">
        <v>1388</v>
      </c>
      <c r="E156" s="93" t="s">
        <v>1082</v>
      </c>
      <c r="F156" s="171">
        <v>10</v>
      </c>
      <c r="G156" s="172" t="s">
        <v>998</v>
      </c>
    </row>
    <row r="157" spans="1:7" x14ac:dyDescent="0.25">
      <c r="A157" s="171">
        <v>147</v>
      </c>
      <c r="B157" s="171" t="s">
        <v>1081</v>
      </c>
      <c r="C157" s="171" t="s">
        <v>1389</v>
      </c>
      <c r="D157" s="93" t="s">
        <v>1388</v>
      </c>
      <c r="E157" s="93" t="s">
        <v>1080</v>
      </c>
      <c r="F157" s="171">
        <v>15</v>
      </c>
      <c r="G157" s="172" t="s">
        <v>1083</v>
      </c>
    </row>
    <row r="158" spans="1:7" x14ac:dyDescent="0.25">
      <c r="A158" s="171">
        <v>148</v>
      </c>
      <c r="B158" s="171" t="s">
        <v>1081</v>
      </c>
      <c r="C158" s="171" t="s">
        <v>1390</v>
      </c>
      <c r="D158" s="93" t="s">
        <v>1388</v>
      </c>
      <c r="E158" s="93" t="s">
        <v>1048</v>
      </c>
      <c r="F158" s="171">
        <v>10</v>
      </c>
      <c r="G158" s="172" t="s">
        <v>1009</v>
      </c>
    </row>
    <row r="159" spans="1:7" x14ac:dyDescent="0.25">
      <c r="A159" s="171">
        <v>149</v>
      </c>
      <c r="B159" s="171" t="s">
        <v>1081</v>
      </c>
      <c r="C159" s="171" t="s">
        <v>1391</v>
      </c>
      <c r="D159" s="93" t="s">
        <v>1388</v>
      </c>
      <c r="E159" s="93" t="s">
        <v>1084</v>
      </c>
      <c r="F159" s="171">
        <v>10</v>
      </c>
      <c r="G159" s="172" t="s">
        <v>998</v>
      </c>
    </row>
    <row r="160" spans="1:7" x14ac:dyDescent="0.25">
      <c r="A160" s="171">
        <v>150</v>
      </c>
      <c r="B160" s="171" t="s">
        <v>1081</v>
      </c>
      <c r="C160" s="171" t="s">
        <v>1392</v>
      </c>
      <c r="D160" s="93" t="s">
        <v>1246</v>
      </c>
      <c r="E160" s="93" t="s">
        <v>999</v>
      </c>
      <c r="F160" s="171">
        <v>30</v>
      </c>
      <c r="G160" s="172" t="s">
        <v>1000</v>
      </c>
    </row>
    <row r="161" spans="1:7" x14ac:dyDescent="0.25">
      <c r="A161" s="171">
        <v>151</v>
      </c>
      <c r="B161" s="171" t="s">
        <v>1081</v>
      </c>
      <c r="C161" s="171" t="s">
        <v>1393</v>
      </c>
      <c r="D161" s="93" t="s">
        <v>1246</v>
      </c>
      <c r="E161" s="93" t="s">
        <v>1085</v>
      </c>
      <c r="F161" s="171">
        <v>6</v>
      </c>
      <c r="G161" s="172" t="s">
        <v>994</v>
      </c>
    </row>
    <row r="162" spans="1:7" x14ac:dyDescent="0.25">
      <c r="A162" s="171">
        <v>152</v>
      </c>
      <c r="B162" s="171" t="s">
        <v>1081</v>
      </c>
      <c r="C162" s="171" t="s">
        <v>1394</v>
      </c>
      <c r="D162" s="93" t="s">
        <v>1388</v>
      </c>
      <c r="E162" s="93" t="s">
        <v>1038</v>
      </c>
      <c r="F162" s="171">
        <v>1</v>
      </c>
      <c r="G162" s="172" t="s">
        <v>1013</v>
      </c>
    </row>
    <row r="163" spans="1:7" x14ac:dyDescent="0.25">
      <c r="A163" s="171">
        <v>153</v>
      </c>
      <c r="B163" s="171" t="s">
        <v>1081</v>
      </c>
      <c r="C163" s="171" t="s">
        <v>1395</v>
      </c>
      <c r="D163" s="93" t="s">
        <v>1388</v>
      </c>
      <c r="E163" s="93" t="s">
        <v>1035</v>
      </c>
      <c r="F163" s="171">
        <v>1</v>
      </c>
      <c r="G163" s="172" t="s">
        <v>1036</v>
      </c>
    </row>
    <row r="164" spans="1:7" x14ac:dyDescent="0.25">
      <c r="A164" s="171">
        <v>154</v>
      </c>
      <c r="B164" s="171" t="s">
        <v>1081</v>
      </c>
      <c r="C164" s="171" t="s">
        <v>1396</v>
      </c>
      <c r="D164" s="93" t="s">
        <v>1388</v>
      </c>
      <c r="E164" s="93" t="s">
        <v>1012</v>
      </c>
      <c r="F164" s="171">
        <v>10</v>
      </c>
      <c r="G164" s="172" t="s">
        <v>1013</v>
      </c>
    </row>
    <row r="165" spans="1:7" x14ac:dyDescent="0.25">
      <c r="A165" s="171">
        <v>155</v>
      </c>
      <c r="B165" s="171" t="s">
        <v>1081</v>
      </c>
      <c r="C165" s="171" t="s">
        <v>1397</v>
      </c>
      <c r="D165" s="93" t="s">
        <v>1388</v>
      </c>
      <c r="E165" s="93" t="s">
        <v>1069</v>
      </c>
      <c r="F165" s="171">
        <v>10</v>
      </c>
      <c r="G165" s="172" t="s">
        <v>998</v>
      </c>
    </row>
    <row r="166" spans="1:7" x14ac:dyDescent="0.25">
      <c r="A166" s="171">
        <v>156</v>
      </c>
      <c r="B166" s="171" t="s">
        <v>1081</v>
      </c>
      <c r="C166" s="171" t="s">
        <v>1398</v>
      </c>
      <c r="D166" s="93" t="s">
        <v>1388</v>
      </c>
      <c r="E166" s="93" t="s">
        <v>1048</v>
      </c>
      <c r="F166" s="171">
        <v>10</v>
      </c>
      <c r="G166" s="172" t="s">
        <v>1009</v>
      </c>
    </row>
    <row r="167" spans="1:7" x14ac:dyDescent="0.25">
      <c r="A167" s="171">
        <v>157</v>
      </c>
      <c r="B167" s="171" t="s">
        <v>1081</v>
      </c>
      <c r="C167" s="171" t="s">
        <v>1399</v>
      </c>
      <c r="D167" s="93" t="s">
        <v>1246</v>
      </c>
      <c r="E167" s="93" t="s">
        <v>521</v>
      </c>
      <c r="F167" s="171">
        <v>1</v>
      </c>
      <c r="G167" s="172" t="s">
        <v>997</v>
      </c>
    </row>
    <row r="168" spans="1:7" x14ac:dyDescent="0.25">
      <c r="A168" s="171">
        <v>158</v>
      </c>
      <c r="B168" s="171" t="s">
        <v>1081</v>
      </c>
      <c r="C168" s="171" t="s">
        <v>1400</v>
      </c>
      <c r="D168" s="93" t="s">
        <v>1246</v>
      </c>
      <c r="E168" s="93" t="s">
        <v>1086</v>
      </c>
      <c r="F168" s="171">
        <v>1</v>
      </c>
      <c r="G168" s="172" t="s">
        <v>1033</v>
      </c>
    </row>
    <row r="169" spans="1:7" x14ac:dyDescent="0.25">
      <c r="A169" s="171">
        <v>159</v>
      </c>
      <c r="B169" s="171" t="s">
        <v>1081</v>
      </c>
      <c r="C169" s="171" t="s">
        <v>1401</v>
      </c>
      <c r="D169" s="93" t="s">
        <v>1246</v>
      </c>
      <c r="E169" s="93" t="s">
        <v>1026</v>
      </c>
      <c r="F169" s="171">
        <v>10</v>
      </c>
      <c r="G169" s="172" t="s">
        <v>1005</v>
      </c>
    </row>
    <row r="170" spans="1:7" x14ac:dyDescent="0.25">
      <c r="A170" s="171">
        <v>160</v>
      </c>
      <c r="B170" s="171" t="s">
        <v>1081</v>
      </c>
      <c r="C170" s="171" t="s">
        <v>1402</v>
      </c>
      <c r="D170" s="93" t="s">
        <v>1246</v>
      </c>
      <c r="E170" s="93" t="s">
        <v>1088</v>
      </c>
      <c r="F170" s="171">
        <v>10</v>
      </c>
      <c r="G170" s="172" t="s">
        <v>989</v>
      </c>
    </row>
    <row r="171" spans="1:7" x14ac:dyDescent="0.25">
      <c r="A171" s="171">
        <v>161</v>
      </c>
      <c r="B171" s="171" t="s">
        <v>1081</v>
      </c>
      <c r="C171" s="171" t="s">
        <v>1403</v>
      </c>
      <c r="D171" s="93" t="s">
        <v>1246</v>
      </c>
      <c r="E171" s="93" t="s">
        <v>1026</v>
      </c>
      <c r="F171" s="171">
        <v>10</v>
      </c>
      <c r="G171" s="172" t="s">
        <v>1089</v>
      </c>
    </row>
    <row r="172" spans="1:7" x14ac:dyDescent="0.25">
      <c r="A172" s="171">
        <v>162</v>
      </c>
      <c r="B172" s="171" t="s">
        <v>1081</v>
      </c>
      <c r="C172" s="171" t="s">
        <v>1404</v>
      </c>
      <c r="D172" s="93" t="s">
        <v>1246</v>
      </c>
      <c r="E172" s="93" t="s">
        <v>999</v>
      </c>
      <c r="F172" s="171">
        <v>12</v>
      </c>
      <c r="G172" s="172" t="s">
        <v>1079</v>
      </c>
    </row>
    <row r="173" spans="1:7" x14ac:dyDescent="0.25">
      <c r="A173" s="171">
        <v>163</v>
      </c>
      <c r="B173" s="171" t="s">
        <v>1081</v>
      </c>
      <c r="C173" s="171" t="s">
        <v>1405</v>
      </c>
      <c r="D173" s="93" t="s">
        <v>1388</v>
      </c>
      <c r="E173" s="93" t="s">
        <v>1072</v>
      </c>
      <c r="F173" s="171">
        <v>1</v>
      </c>
      <c r="G173" s="172" t="s">
        <v>1073</v>
      </c>
    </row>
    <row r="174" spans="1:7" x14ac:dyDescent="0.25">
      <c r="A174" s="171">
        <v>164</v>
      </c>
      <c r="B174" s="171" t="s">
        <v>1081</v>
      </c>
      <c r="C174" s="171" t="s">
        <v>1406</v>
      </c>
      <c r="D174" s="93" t="s">
        <v>1388</v>
      </c>
      <c r="E174" s="93" t="s">
        <v>778</v>
      </c>
      <c r="F174" s="171">
        <v>10</v>
      </c>
      <c r="G174" s="172" t="s">
        <v>1000</v>
      </c>
    </row>
    <row r="175" spans="1:7" x14ac:dyDescent="0.25">
      <c r="A175" s="171">
        <v>165</v>
      </c>
      <c r="B175" s="171" t="s">
        <v>1081</v>
      </c>
      <c r="C175" s="171" t="s">
        <v>1407</v>
      </c>
      <c r="D175" s="93" t="s">
        <v>1388</v>
      </c>
      <c r="E175" s="93" t="s">
        <v>1071</v>
      </c>
      <c r="F175" s="171">
        <v>10</v>
      </c>
      <c r="G175" s="172" t="s">
        <v>994</v>
      </c>
    </row>
    <row r="176" spans="1:7" x14ac:dyDescent="0.25">
      <c r="A176" s="171">
        <v>166</v>
      </c>
      <c r="B176" s="171" t="s">
        <v>1081</v>
      </c>
      <c r="C176" s="171" t="s">
        <v>1408</v>
      </c>
      <c r="D176" s="93" t="s">
        <v>1388</v>
      </c>
      <c r="E176" s="93" t="s">
        <v>1090</v>
      </c>
      <c r="F176" s="171">
        <v>8</v>
      </c>
      <c r="G176" s="172" t="s">
        <v>1074</v>
      </c>
    </row>
    <row r="177" spans="1:7" x14ac:dyDescent="0.25">
      <c r="A177" s="171">
        <v>167</v>
      </c>
      <c r="B177" s="171" t="s">
        <v>1081</v>
      </c>
      <c r="C177" s="171" t="s">
        <v>1409</v>
      </c>
      <c r="D177" s="93" t="s">
        <v>1388</v>
      </c>
      <c r="E177" s="93" t="s">
        <v>1012</v>
      </c>
      <c r="F177" s="171">
        <v>10</v>
      </c>
      <c r="G177" s="172" t="s">
        <v>1013</v>
      </c>
    </row>
    <row r="178" spans="1:7" x14ac:dyDescent="0.25">
      <c r="A178" s="171">
        <v>168</v>
      </c>
      <c r="B178" s="171" t="s">
        <v>1081</v>
      </c>
      <c r="C178" s="171" t="s">
        <v>1410</v>
      </c>
      <c r="D178" s="93" t="s">
        <v>1388</v>
      </c>
      <c r="E178" s="93" t="s">
        <v>1091</v>
      </c>
      <c r="F178" s="171">
        <v>10</v>
      </c>
      <c r="G178" s="172" t="s">
        <v>998</v>
      </c>
    </row>
    <row r="179" spans="1:7" x14ac:dyDescent="0.25">
      <c r="A179" s="171">
        <v>169</v>
      </c>
      <c r="B179" s="171" t="s">
        <v>1081</v>
      </c>
      <c r="C179" s="171" t="s">
        <v>1411</v>
      </c>
      <c r="D179" s="93" t="s">
        <v>1412</v>
      </c>
      <c r="E179" s="93" t="s">
        <v>1059</v>
      </c>
      <c r="F179" s="171">
        <v>15</v>
      </c>
      <c r="G179" s="172" t="s">
        <v>994</v>
      </c>
    </row>
    <row r="180" spans="1:7" x14ac:dyDescent="0.25">
      <c r="A180" s="171">
        <v>170</v>
      </c>
      <c r="B180" s="171" t="s">
        <v>1081</v>
      </c>
      <c r="C180" s="171" t="s">
        <v>1413</v>
      </c>
      <c r="D180" s="93" t="s">
        <v>1412</v>
      </c>
      <c r="E180" s="93" t="s">
        <v>1092</v>
      </c>
      <c r="F180" s="171">
        <v>15</v>
      </c>
      <c r="G180" s="172" t="s">
        <v>1009</v>
      </c>
    </row>
    <row r="181" spans="1:7" x14ac:dyDescent="0.25">
      <c r="A181" s="171">
        <v>171</v>
      </c>
      <c r="B181" s="171" t="s">
        <v>1081</v>
      </c>
      <c r="C181" s="171" t="s">
        <v>1414</v>
      </c>
      <c r="D181" s="93" t="s">
        <v>1388</v>
      </c>
      <c r="E181" s="93" t="s">
        <v>1012</v>
      </c>
      <c r="F181" s="171">
        <v>10</v>
      </c>
      <c r="G181" s="172" t="s">
        <v>1013</v>
      </c>
    </row>
    <row r="182" spans="1:7" x14ac:dyDescent="0.25">
      <c r="A182" s="171">
        <v>172</v>
      </c>
      <c r="B182" s="171" t="s">
        <v>1081</v>
      </c>
      <c r="C182" s="171" t="s">
        <v>1415</v>
      </c>
      <c r="D182" s="93" t="s">
        <v>1388</v>
      </c>
      <c r="E182" s="93" t="s">
        <v>778</v>
      </c>
      <c r="F182" s="171">
        <v>10</v>
      </c>
      <c r="G182" s="172" t="s">
        <v>1000</v>
      </c>
    </row>
    <row r="183" spans="1:7" x14ac:dyDescent="0.25">
      <c r="A183" s="171">
        <v>173</v>
      </c>
      <c r="B183" s="171" t="s">
        <v>1081</v>
      </c>
      <c r="C183" s="171" t="s">
        <v>1416</v>
      </c>
      <c r="D183" s="93" t="s">
        <v>1388</v>
      </c>
      <c r="E183" s="93" t="s">
        <v>1040</v>
      </c>
      <c r="F183" s="171">
        <v>10</v>
      </c>
      <c r="G183" s="172" t="s">
        <v>1009</v>
      </c>
    </row>
    <row r="184" spans="1:7" x14ac:dyDescent="0.25">
      <c r="A184" s="171">
        <v>174</v>
      </c>
      <c r="B184" s="171" t="s">
        <v>1081</v>
      </c>
      <c r="C184" s="171" t="s">
        <v>1417</v>
      </c>
      <c r="D184" s="93" t="s">
        <v>1388</v>
      </c>
      <c r="E184" s="93" t="s">
        <v>1012</v>
      </c>
      <c r="F184" s="171">
        <v>10</v>
      </c>
      <c r="G184" s="172" t="s">
        <v>1013</v>
      </c>
    </row>
    <row r="185" spans="1:7" x14ac:dyDescent="0.25">
      <c r="A185" s="171">
        <v>175</v>
      </c>
      <c r="B185" s="171" t="s">
        <v>1081</v>
      </c>
      <c r="C185" s="171" t="s">
        <v>1418</v>
      </c>
      <c r="D185" s="93" t="s">
        <v>1388</v>
      </c>
      <c r="E185" s="93" t="s">
        <v>1010</v>
      </c>
      <c r="F185" s="171">
        <v>10</v>
      </c>
      <c r="G185" s="172" t="s">
        <v>1011</v>
      </c>
    </row>
    <row r="186" spans="1:7" x14ac:dyDescent="0.25">
      <c r="A186" s="171">
        <v>176</v>
      </c>
      <c r="B186" s="171" t="s">
        <v>1081</v>
      </c>
      <c r="C186" s="171" t="s">
        <v>1419</v>
      </c>
      <c r="D186" s="93" t="s">
        <v>1388</v>
      </c>
      <c r="E186" s="93" t="s">
        <v>1021</v>
      </c>
      <c r="F186" s="171">
        <v>1</v>
      </c>
      <c r="G186" s="172" t="s">
        <v>1022</v>
      </c>
    </row>
    <row r="187" spans="1:7" x14ac:dyDescent="0.25">
      <c r="A187" s="171">
        <v>177</v>
      </c>
      <c r="B187" s="171" t="s">
        <v>1081</v>
      </c>
      <c r="C187" s="171" t="s">
        <v>1420</v>
      </c>
      <c r="D187" s="93" t="s">
        <v>1388</v>
      </c>
      <c r="E187" s="93" t="s">
        <v>991</v>
      </c>
      <c r="F187" s="171">
        <v>10</v>
      </c>
      <c r="G187" s="172" t="s">
        <v>1011</v>
      </c>
    </row>
    <row r="188" spans="1:7" x14ac:dyDescent="0.25">
      <c r="A188" s="171">
        <v>178</v>
      </c>
      <c r="B188" s="171" t="s">
        <v>1081</v>
      </c>
      <c r="C188" s="171" t="s">
        <v>1421</v>
      </c>
      <c r="D188" s="93" t="s">
        <v>1388</v>
      </c>
      <c r="E188" s="93" t="s">
        <v>1012</v>
      </c>
      <c r="F188" s="171">
        <v>10</v>
      </c>
      <c r="G188" s="172" t="s">
        <v>1013</v>
      </c>
    </row>
    <row r="189" spans="1:7" x14ac:dyDescent="0.25">
      <c r="A189" s="171">
        <v>179</v>
      </c>
      <c r="B189" s="171" t="s">
        <v>1081</v>
      </c>
      <c r="C189" s="171" t="s">
        <v>1422</v>
      </c>
      <c r="D189" s="93" t="s">
        <v>1388</v>
      </c>
      <c r="E189" s="93" t="s">
        <v>778</v>
      </c>
      <c r="F189" s="171">
        <v>10</v>
      </c>
      <c r="G189" s="172" t="s">
        <v>1000</v>
      </c>
    </row>
    <row r="190" spans="1:7" x14ac:dyDescent="0.25">
      <c r="A190" s="171">
        <v>180</v>
      </c>
      <c r="B190" s="171" t="s">
        <v>1081</v>
      </c>
      <c r="C190" s="171" t="s">
        <v>1423</v>
      </c>
      <c r="D190" s="93" t="s">
        <v>1388</v>
      </c>
      <c r="E190" s="93" t="s">
        <v>993</v>
      </c>
      <c r="F190" s="171">
        <v>10</v>
      </c>
      <c r="G190" s="172" t="s">
        <v>994</v>
      </c>
    </row>
    <row r="191" spans="1:7" x14ac:dyDescent="0.25">
      <c r="A191" s="171">
        <v>181</v>
      </c>
      <c r="B191" s="171" t="s">
        <v>1081</v>
      </c>
      <c r="C191" s="171" t="s">
        <v>1424</v>
      </c>
      <c r="D191" s="93" t="s">
        <v>1388</v>
      </c>
      <c r="E191" s="93" t="s">
        <v>996</v>
      </c>
      <c r="F191" s="171">
        <v>10</v>
      </c>
      <c r="G191" s="172" t="s">
        <v>998</v>
      </c>
    </row>
    <row r="192" spans="1:7" x14ac:dyDescent="0.25">
      <c r="A192" s="171">
        <v>182</v>
      </c>
      <c r="B192" s="171" t="s">
        <v>1081</v>
      </c>
      <c r="C192" s="171" t="s">
        <v>1418</v>
      </c>
      <c r="D192" s="93" t="s">
        <v>1388</v>
      </c>
      <c r="E192" s="93" t="s">
        <v>1019</v>
      </c>
      <c r="F192" s="171">
        <v>30</v>
      </c>
      <c r="G192" s="172" t="s">
        <v>1007</v>
      </c>
    </row>
    <row r="193" spans="1:7" x14ac:dyDescent="0.25">
      <c r="A193" s="171">
        <v>183</v>
      </c>
      <c r="B193" s="171" t="s">
        <v>1081</v>
      </c>
      <c r="C193" s="171" t="s">
        <v>1419</v>
      </c>
      <c r="D193" s="93" t="s">
        <v>1388</v>
      </c>
      <c r="E193" s="93" t="s">
        <v>1026</v>
      </c>
      <c r="F193" s="171">
        <v>10</v>
      </c>
      <c r="G193" s="172" t="s">
        <v>1089</v>
      </c>
    </row>
    <row r="194" spans="1:7" x14ac:dyDescent="0.25">
      <c r="A194" s="171">
        <v>184</v>
      </c>
      <c r="B194" s="171" t="s">
        <v>1081</v>
      </c>
      <c r="C194" s="171" t="s">
        <v>1416</v>
      </c>
      <c r="D194" s="93" t="s">
        <v>1388</v>
      </c>
      <c r="E194" s="93" t="s">
        <v>1035</v>
      </c>
      <c r="F194" s="171">
        <v>1</v>
      </c>
      <c r="G194" s="172" t="s">
        <v>1036</v>
      </c>
    </row>
    <row r="195" spans="1:7" x14ac:dyDescent="0.25">
      <c r="A195" s="171">
        <v>185</v>
      </c>
      <c r="B195" s="171" t="s">
        <v>1081</v>
      </c>
      <c r="C195" s="171" t="s">
        <v>1425</v>
      </c>
      <c r="D195" s="93" t="s">
        <v>1388</v>
      </c>
      <c r="E195" s="93" t="s">
        <v>1093</v>
      </c>
      <c r="F195" s="171">
        <v>6</v>
      </c>
      <c r="G195" s="172" t="s">
        <v>1009</v>
      </c>
    </row>
    <row r="196" spans="1:7" x14ac:dyDescent="0.25">
      <c r="A196" s="171">
        <v>186</v>
      </c>
      <c r="B196" s="171" t="s">
        <v>1081</v>
      </c>
      <c r="C196" s="171" t="s">
        <v>1417</v>
      </c>
      <c r="D196" s="93" t="s">
        <v>1388</v>
      </c>
      <c r="E196" s="93" t="s">
        <v>1012</v>
      </c>
      <c r="F196" s="171">
        <v>10</v>
      </c>
      <c r="G196" s="172" t="s">
        <v>1013</v>
      </c>
    </row>
    <row r="197" spans="1:7" x14ac:dyDescent="0.25">
      <c r="A197" s="171">
        <v>187</v>
      </c>
      <c r="B197" s="171" t="s">
        <v>1095</v>
      </c>
      <c r="C197" s="171" t="s">
        <v>1426</v>
      </c>
      <c r="D197" s="93" t="s">
        <v>1427</v>
      </c>
      <c r="E197" s="93" t="s">
        <v>1014</v>
      </c>
      <c r="F197" s="171">
        <v>15</v>
      </c>
      <c r="G197" s="172" t="s">
        <v>1047</v>
      </c>
    </row>
    <row r="198" spans="1:7" x14ac:dyDescent="0.25">
      <c r="A198" s="171">
        <v>188</v>
      </c>
      <c r="B198" s="171" t="s">
        <v>1095</v>
      </c>
      <c r="C198" s="171" t="s">
        <v>1428</v>
      </c>
      <c r="D198" s="93" t="s">
        <v>1427</v>
      </c>
      <c r="E198" s="93" t="s">
        <v>993</v>
      </c>
      <c r="F198" s="171">
        <v>10</v>
      </c>
      <c r="G198" s="172" t="s">
        <v>994</v>
      </c>
    </row>
    <row r="199" spans="1:7" x14ac:dyDescent="0.25">
      <c r="A199" s="171">
        <v>189</v>
      </c>
      <c r="B199" s="171" t="s">
        <v>1095</v>
      </c>
      <c r="C199" s="171" t="s">
        <v>1429</v>
      </c>
      <c r="D199" s="93" t="s">
        <v>1427</v>
      </c>
      <c r="E199" s="93" t="s">
        <v>1003</v>
      </c>
      <c r="F199" s="171">
        <v>30</v>
      </c>
      <c r="G199" s="172" t="s">
        <v>1005</v>
      </c>
    </row>
    <row r="200" spans="1:7" x14ac:dyDescent="0.25">
      <c r="A200" s="171">
        <v>190</v>
      </c>
      <c r="B200" s="171" t="s">
        <v>1095</v>
      </c>
      <c r="C200" s="171" t="s">
        <v>1430</v>
      </c>
      <c r="D200" s="93" t="s">
        <v>1284</v>
      </c>
      <c r="E200" s="93" t="s">
        <v>1003</v>
      </c>
      <c r="F200" s="171">
        <v>30</v>
      </c>
      <c r="G200" s="172" t="s">
        <v>1005</v>
      </c>
    </row>
    <row r="201" spans="1:7" x14ac:dyDescent="0.25">
      <c r="A201" s="171">
        <v>191</v>
      </c>
      <c r="B201" s="171" t="s">
        <v>1095</v>
      </c>
      <c r="C201" s="171" t="s">
        <v>1431</v>
      </c>
      <c r="D201" s="93" t="s">
        <v>1284</v>
      </c>
      <c r="E201" s="93" t="s">
        <v>1059</v>
      </c>
      <c r="F201" s="171">
        <v>10</v>
      </c>
      <c r="G201" s="172" t="s">
        <v>998</v>
      </c>
    </row>
    <row r="202" spans="1:7" x14ac:dyDescent="0.25">
      <c r="A202" s="171">
        <v>192</v>
      </c>
      <c r="B202" s="171" t="s">
        <v>1095</v>
      </c>
      <c r="C202" s="171" t="s">
        <v>1432</v>
      </c>
      <c r="D202" s="93" t="s">
        <v>1427</v>
      </c>
      <c r="E202" s="93" t="s">
        <v>993</v>
      </c>
      <c r="F202" s="171">
        <v>5</v>
      </c>
      <c r="G202" s="172" t="s">
        <v>1023</v>
      </c>
    </row>
    <row r="203" spans="1:7" x14ac:dyDescent="0.25">
      <c r="A203" s="171">
        <v>193</v>
      </c>
      <c r="B203" s="171" t="s">
        <v>1095</v>
      </c>
      <c r="C203" s="171" t="s">
        <v>1433</v>
      </c>
      <c r="D203" s="93" t="s">
        <v>1427</v>
      </c>
      <c r="E203" s="93" t="s">
        <v>993</v>
      </c>
      <c r="F203" s="171">
        <v>5</v>
      </c>
      <c r="G203" s="172" t="s">
        <v>1023</v>
      </c>
    </row>
    <row r="204" spans="1:7" x14ac:dyDescent="0.25">
      <c r="A204" s="171">
        <v>194</v>
      </c>
      <c r="B204" s="171" t="s">
        <v>1095</v>
      </c>
      <c r="C204" s="171" t="s">
        <v>1434</v>
      </c>
      <c r="D204" s="93" t="s">
        <v>1284</v>
      </c>
      <c r="E204" s="93" t="s">
        <v>1096</v>
      </c>
      <c r="F204" s="171">
        <v>10</v>
      </c>
      <c r="G204" s="172" t="s">
        <v>1097</v>
      </c>
    </row>
    <row r="205" spans="1:7" x14ac:dyDescent="0.25">
      <c r="A205" s="171">
        <v>195</v>
      </c>
      <c r="B205" s="171" t="s">
        <v>1095</v>
      </c>
      <c r="C205" s="171" t="s">
        <v>1435</v>
      </c>
      <c r="D205" s="93" t="s">
        <v>1284</v>
      </c>
      <c r="E205" s="93" t="s">
        <v>1031</v>
      </c>
      <c r="F205" s="171">
        <v>15</v>
      </c>
      <c r="G205" s="172" t="s">
        <v>1098</v>
      </c>
    </row>
    <row r="206" spans="1:7" x14ac:dyDescent="0.25">
      <c r="A206" s="171">
        <v>196</v>
      </c>
      <c r="B206" s="171" t="s">
        <v>1095</v>
      </c>
      <c r="C206" s="171" t="s">
        <v>1436</v>
      </c>
      <c r="D206" s="93" t="s">
        <v>1284</v>
      </c>
      <c r="E206" s="93" t="s">
        <v>1059</v>
      </c>
      <c r="F206" s="171">
        <v>15</v>
      </c>
      <c r="G206" s="172" t="s">
        <v>994</v>
      </c>
    </row>
    <row r="207" spans="1:7" x14ac:dyDescent="0.25">
      <c r="A207" s="171">
        <v>197</v>
      </c>
      <c r="B207" s="171" t="s">
        <v>1095</v>
      </c>
      <c r="C207" s="171" t="s">
        <v>1437</v>
      </c>
      <c r="D207" s="93" t="s">
        <v>1284</v>
      </c>
      <c r="E207" s="93" t="s">
        <v>995</v>
      </c>
      <c r="F207" s="171">
        <v>15</v>
      </c>
      <c r="G207" s="172" t="s">
        <v>1047</v>
      </c>
    </row>
    <row r="208" spans="1:7" x14ac:dyDescent="0.25">
      <c r="A208" s="171">
        <v>198</v>
      </c>
      <c r="B208" s="171" t="s">
        <v>1095</v>
      </c>
      <c r="C208" s="171" t="s">
        <v>1438</v>
      </c>
      <c r="D208" s="93" t="s">
        <v>1284</v>
      </c>
      <c r="E208" s="93" t="s">
        <v>1032</v>
      </c>
      <c r="F208" s="171">
        <v>10</v>
      </c>
      <c r="G208" s="172" t="s">
        <v>1034</v>
      </c>
    </row>
    <row r="209" spans="1:7" x14ac:dyDescent="0.25">
      <c r="A209" s="171">
        <v>199</v>
      </c>
      <c r="B209" s="171" t="s">
        <v>1095</v>
      </c>
      <c r="C209" s="171" t="s">
        <v>1439</v>
      </c>
      <c r="D209" s="93" t="s">
        <v>1284</v>
      </c>
      <c r="E209" s="93" t="s">
        <v>1099</v>
      </c>
      <c r="F209" s="171">
        <v>2</v>
      </c>
      <c r="G209" s="172" t="s">
        <v>1101</v>
      </c>
    </row>
    <row r="210" spans="1:7" x14ac:dyDescent="0.25">
      <c r="A210" s="171">
        <v>200</v>
      </c>
      <c r="B210" s="171" t="s">
        <v>1095</v>
      </c>
      <c r="C210" s="171" t="s">
        <v>1440</v>
      </c>
      <c r="D210" s="93" t="s">
        <v>1284</v>
      </c>
      <c r="E210" s="93" t="s">
        <v>1102</v>
      </c>
      <c r="F210" s="171">
        <v>3</v>
      </c>
      <c r="G210" s="172" t="s">
        <v>1104</v>
      </c>
    </row>
    <row r="211" spans="1:7" x14ac:dyDescent="0.25">
      <c r="A211" s="171">
        <v>201</v>
      </c>
      <c r="B211" s="171" t="s">
        <v>1095</v>
      </c>
      <c r="C211" s="171" t="s">
        <v>1441</v>
      </c>
      <c r="D211" s="93" t="s">
        <v>1427</v>
      </c>
      <c r="E211" s="93" t="s">
        <v>999</v>
      </c>
      <c r="F211" s="171">
        <v>30</v>
      </c>
      <c r="G211" s="172" t="s">
        <v>1000</v>
      </c>
    </row>
    <row r="212" spans="1:7" x14ac:dyDescent="0.25">
      <c r="A212" s="171">
        <v>202</v>
      </c>
      <c r="B212" s="171" t="s">
        <v>1095</v>
      </c>
      <c r="C212" s="171" t="s">
        <v>1442</v>
      </c>
      <c r="D212" s="93" t="s">
        <v>1427</v>
      </c>
      <c r="E212" s="93" t="s">
        <v>1028</v>
      </c>
      <c r="F212" s="171">
        <v>15</v>
      </c>
      <c r="G212" s="172" t="s">
        <v>1009</v>
      </c>
    </row>
    <row r="213" spans="1:7" x14ac:dyDescent="0.25">
      <c r="A213" s="171">
        <v>203</v>
      </c>
      <c r="B213" s="171" t="s">
        <v>1095</v>
      </c>
      <c r="C213" s="171" t="s">
        <v>1443</v>
      </c>
      <c r="D213" s="93" t="s">
        <v>1427</v>
      </c>
      <c r="E213" s="93" t="s">
        <v>1026</v>
      </c>
      <c r="F213" s="171">
        <v>10</v>
      </c>
      <c r="G213" s="172" t="s">
        <v>1089</v>
      </c>
    </row>
    <row r="214" spans="1:7" x14ac:dyDescent="0.25">
      <c r="A214" s="171">
        <v>204</v>
      </c>
      <c r="B214" s="171" t="s">
        <v>1095</v>
      </c>
      <c r="C214" s="171" t="s">
        <v>1444</v>
      </c>
      <c r="D214" s="93" t="s">
        <v>1427</v>
      </c>
      <c r="E214" s="93" t="s">
        <v>1015</v>
      </c>
      <c r="F214" s="171">
        <v>30</v>
      </c>
      <c r="G214" s="172" t="s">
        <v>1000</v>
      </c>
    </row>
    <row r="215" spans="1:7" x14ac:dyDescent="0.25">
      <c r="A215" s="171">
        <v>205</v>
      </c>
      <c r="B215" s="171" t="s">
        <v>1095</v>
      </c>
      <c r="C215" s="171" t="s">
        <v>1445</v>
      </c>
      <c r="D215" s="93" t="s">
        <v>1244</v>
      </c>
      <c r="E215" s="93" t="s">
        <v>990</v>
      </c>
      <c r="F215" s="171">
        <v>10</v>
      </c>
      <c r="G215" s="172" t="s">
        <v>989</v>
      </c>
    </row>
    <row r="216" spans="1:7" x14ac:dyDescent="0.25">
      <c r="A216" s="171">
        <v>206</v>
      </c>
      <c r="B216" s="171" t="s">
        <v>1095</v>
      </c>
      <c r="C216" s="171" t="s">
        <v>1446</v>
      </c>
      <c r="D216" s="93" t="s">
        <v>1284</v>
      </c>
      <c r="E216" s="93" t="s">
        <v>1014</v>
      </c>
      <c r="F216" s="171">
        <v>10</v>
      </c>
      <c r="G216" s="172" t="s">
        <v>994</v>
      </c>
    </row>
    <row r="217" spans="1:7" x14ac:dyDescent="0.25">
      <c r="A217" s="171">
        <v>207</v>
      </c>
      <c r="B217" s="171" t="s">
        <v>1095</v>
      </c>
      <c r="C217" s="171" t="s">
        <v>1447</v>
      </c>
      <c r="D217" s="93" t="s">
        <v>1284</v>
      </c>
      <c r="E217" s="93" t="s">
        <v>1032</v>
      </c>
      <c r="F217" s="171">
        <v>10</v>
      </c>
      <c r="G217" s="172" t="s">
        <v>1034</v>
      </c>
    </row>
    <row r="218" spans="1:7" x14ac:dyDescent="0.25">
      <c r="A218" s="171">
        <v>208</v>
      </c>
      <c r="B218" s="171" t="s">
        <v>1095</v>
      </c>
      <c r="C218" s="171" t="s">
        <v>1448</v>
      </c>
      <c r="D218" s="93" t="s">
        <v>1284</v>
      </c>
      <c r="E218" s="93" t="s">
        <v>1010</v>
      </c>
      <c r="F218" s="171">
        <v>10</v>
      </c>
      <c r="G218" s="172" t="s">
        <v>1011</v>
      </c>
    </row>
    <row r="219" spans="1:7" x14ac:dyDescent="0.25">
      <c r="A219" s="171">
        <v>209</v>
      </c>
      <c r="B219" s="171" t="s">
        <v>1095</v>
      </c>
      <c r="C219" s="171" t="s">
        <v>1449</v>
      </c>
      <c r="D219" s="93" t="s">
        <v>1427</v>
      </c>
      <c r="E219" s="93" t="s">
        <v>1026</v>
      </c>
      <c r="F219" s="171">
        <v>10</v>
      </c>
      <c r="G219" s="172" t="s">
        <v>1089</v>
      </c>
    </row>
    <row r="220" spans="1:7" x14ac:dyDescent="0.25">
      <c r="A220" s="171">
        <v>210</v>
      </c>
      <c r="B220" s="171" t="s">
        <v>1095</v>
      </c>
      <c r="C220" s="171" t="s">
        <v>1450</v>
      </c>
      <c r="D220" s="93" t="s">
        <v>1427</v>
      </c>
      <c r="E220" s="93" t="s">
        <v>1059</v>
      </c>
      <c r="F220" s="171">
        <v>10</v>
      </c>
      <c r="G220" s="172" t="s">
        <v>998</v>
      </c>
    </row>
    <row r="221" spans="1:7" x14ac:dyDescent="0.25">
      <c r="A221" s="171">
        <v>211</v>
      </c>
      <c r="B221" s="171" t="s">
        <v>1095</v>
      </c>
      <c r="C221" s="171" t="s">
        <v>1451</v>
      </c>
      <c r="D221" s="93" t="s">
        <v>1427</v>
      </c>
      <c r="E221" s="93" t="s">
        <v>1105</v>
      </c>
      <c r="F221" s="171">
        <v>10</v>
      </c>
      <c r="G221" s="172" t="s">
        <v>998</v>
      </c>
    </row>
    <row r="222" spans="1:7" x14ac:dyDescent="0.25">
      <c r="A222" s="171">
        <v>212</v>
      </c>
      <c r="B222" s="171" t="s">
        <v>1095</v>
      </c>
      <c r="C222" s="171" t="s">
        <v>1452</v>
      </c>
      <c r="D222" s="93" t="s">
        <v>1427</v>
      </c>
      <c r="E222" s="93" t="s">
        <v>1059</v>
      </c>
      <c r="F222" s="171">
        <v>10</v>
      </c>
      <c r="G222" s="172" t="s">
        <v>998</v>
      </c>
    </row>
    <row r="223" spans="1:7" x14ac:dyDescent="0.25">
      <c r="A223" s="171">
        <v>213</v>
      </c>
      <c r="B223" s="171" t="s">
        <v>1095</v>
      </c>
      <c r="C223" s="171" t="s">
        <v>1453</v>
      </c>
      <c r="D223" s="93" t="s">
        <v>1427</v>
      </c>
      <c r="E223" s="93" t="s">
        <v>993</v>
      </c>
      <c r="F223" s="171">
        <v>10</v>
      </c>
      <c r="G223" s="172" t="s">
        <v>994</v>
      </c>
    </row>
    <row r="224" spans="1:7" x14ac:dyDescent="0.25">
      <c r="A224" s="171">
        <v>214</v>
      </c>
      <c r="B224" s="171" t="s">
        <v>1095</v>
      </c>
      <c r="C224" s="171" t="s">
        <v>1454</v>
      </c>
      <c r="D224" s="93" t="s">
        <v>1427</v>
      </c>
      <c r="E224" s="93" t="s">
        <v>1026</v>
      </c>
      <c r="F224" s="171">
        <v>10</v>
      </c>
      <c r="G224" s="172" t="s">
        <v>1089</v>
      </c>
    </row>
    <row r="225" spans="1:7" x14ac:dyDescent="0.25">
      <c r="A225" s="171">
        <v>215</v>
      </c>
      <c r="B225" s="171" t="s">
        <v>1095</v>
      </c>
      <c r="C225" s="171" t="s">
        <v>1452</v>
      </c>
      <c r="D225" s="93" t="s">
        <v>1284</v>
      </c>
      <c r="E225" s="93" t="s">
        <v>999</v>
      </c>
      <c r="F225" s="171">
        <v>30</v>
      </c>
      <c r="G225" s="172" t="s">
        <v>1000</v>
      </c>
    </row>
    <row r="226" spans="1:7" x14ac:dyDescent="0.25">
      <c r="A226" s="171">
        <v>216</v>
      </c>
      <c r="B226" s="171" t="s">
        <v>1095</v>
      </c>
      <c r="C226" s="171" t="s">
        <v>1453</v>
      </c>
      <c r="D226" s="93" t="s">
        <v>1284</v>
      </c>
      <c r="E226" s="93" t="s">
        <v>1029</v>
      </c>
      <c r="F226" s="171">
        <v>10</v>
      </c>
      <c r="G226" s="172" t="s">
        <v>1075</v>
      </c>
    </row>
    <row r="227" spans="1:7" x14ac:dyDescent="0.25">
      <c r="A227" s="171">
        <v>217</v>
      </c>
      <c r="B227" s="171" t="s">
        <v>1095</v>
      </c>
      <c r="C227" s="171" t="s">
        <v>1454</v>
      </c>
      <c r="D227" s="93" t="s">
        <v>1284</v>
      </c>
      <c r="E227" s="93" t="s">
        <v>1088</v>
      </c>
      <c r="F227" s="171">
        <v>10</v>
      </c>
      <c r="G227" s="172" t="s">
        <v>989</v>
      </c>
    </row>
    <row r="228" spans="1:7" x14ac:dyDescent="0.25">
      <c r="A228" s="171">
        <v>218</v>
      </c>
      <c r="B228" s="171" t="s">
        <v>1095</v>
      </c>
      <c r="C228" s="171" t="s">
        <v>1455</v>
      </c>
      <c r="D228" s="93" t="s">
        <v>1427</v>
      </c>
      <c r="E228" s="93" t="s">
        <v>1106</v>
      </c>
      <c r="F228" s="171">
        <v>10</v>
      </c>
      <c r="G228" s="172" t="s">
        <v>1009</v>
      </c>
    </row>
    <row r="229" spans="1:7" x14ac:dyDescent="0.25">
      <c r="A229" s="171">
        <v>219</v>
      </c>
      <c r="B229" s="171" t="s">
        <v>1095</v>
      </c>
      <c r="C229" s="171" t="s">
        <v>1456</v>
      </c>
      <c r="D229" s="93" t="s">
        <v>1427</v>
      </c>
      <c r="E229" s="93" t="s">
        <v>1059</v>
      </c>
      <c r="F229" s="171">
        <v>10</v>
      </c>
      <c r="G229" s="172" t="s">
        <v>998</v>
      </c>
    </row>
    <row r="230" spans="1:7" x14ac:dyDescent="0.25">
      <c r="A230" s="171">
        <v>220</v>
      </c>
      <c r="B230" s="171" t="s">
        <v>1095</v>
      </c>
      <c r="C230" s="171" t="s">
        <v>1457</v>
      </c>
      <c r="D230" s="93" t="s">
        <v>1284</v>
      </c>
      <c r="E230" s="93" t="s">
        <v>1107</v>
      </c>
      <c r="F230" s="171">
        <v>1</v>
      </c>
      <c r="G230" s="172" t="s">
        <v>1108</v>
      </c>
    </row>
    <row r="231" spans="1:7" x14ac:dyDescent="0.25">
      <c r="A231" s="171">
        <v>221</v>
      </c>
      <c r="B231" s="171" t="s">
        <v>1095</v>
      </c>
      <c r="C231" s="171" t="s">
        <v>1458</v>
      </c>
      <c r="D231" s="93" t="s">
        <v>1284</v>
      </c>
      <c r="E231" s="93" t="s">
        <v>1042</v>
      </c>
      <c r="F231" s="171">
        <v>1</v>
      </c>
      <c r="G231" s="172" t="s">
        <v>1036</v>
      </c>
    </row>
    <row r="232" spans="1:7" x14ac:dyDescent="0.25">
      <c r="A232" s="171">
        <v>222</v>
      </c>
      <c r="B232" s="171" t="s">
        <v>1095</v>
      </c>
      <c r="C232" s="171" t="s">
        <v>1459</v>
      </c>
      <c r="D232" s="93" t="s">
        <v>1284</v>
      </c>
      <c r="E232" s="93" t="s">
        <v>1003</v>
      </c>
      <c r="F232" s="171">
        <v>30</v>
      </c>
      <c r="G232" s="172" t="s">
        <v>1005</v>
      </c>
    </row>
    <row r="233" spans="1:7" x14ac:dyDescent="0.25">
      <c r="A233" s="171">
        <v>223</v>
      </c>
      <c r="B233" s="171" t="s">
        <v>1095</v>
      </c>
      <c r="C233" s="171" t="s">
        <v>1460</v>
      </c>
      <c r="D233" s="93" t="s">
        <v>1284</v>
      </c>
      <c r="E233" s="93" t="s">
        <v>1026</v>
      </c>
      <c r="F233" s="171">
        <v>10</v>
      </c>
      <c r="G233" s="172" t="s">
        <v>1089</v>
      </c>
    </row>
    <row r="234" spans="1:7" x14ac:dyDescent="0.25">
      <c r="A234" s="171">
        <v>224</v>
      </c>
      <c r="B234" s="171" t="s">
        <v>1095</v>
      </c>
      <c r="C234" s="171" t="s">
        <v>1461</v>
      </c>
      <c r="D234" s="93" t="s">
        <v>1284</v>
      </c>
      <c r="E234" s="93" t="s">
        <v>1109</v>
      </c>
      <c r="F234" s="171">
        <v>10</v>
      </c>
      <c r="G234" s="172" t="s">
        <v>1094</v>
      </c>
    </row>
    <row r="235" spans="1:7" x14ac:dyDescent="0.25">
      <c r="A235" s="171">
        <v>225</v>
      </c>
      <c r="B235" s="171" t="s">
        <v>1095</v>
      </c>
      <c r="C235" s="171" t="s">
        <v>1462</v>
      </c>
      <c r="D235" s="93" t="s">
        <v>1284</v>
      </c>
      <c r="E235" s="93" t="s">
        <v>1043</v>
      </c>
      <c r="F235" s="171">
        <v>1</v>
      </c>
      <c r="G235" s="172" t="s">
        <v>1044</v>
      </c>
    </row>
    <row r="236" spans="1:7" x14ac:dyDescent="0.25">
      <c r="A236" s="171">
        <v>226</v>
      </c>
      <c r="B236" s="171" t="s">
        <v>1095</v>
      </c>
      <c r="C236" s="171" t="s">
        <v>1463</v>
      </c>
      <c r="D236" s="93" t="s">
        <v>1284</v>
      </c>
      <c r="E236" s="93" t="s">
        <v>1096</v>
      </c>
      <c r="F236" s="171">
        <v>10</v>
      </c>
      <c r="G236" s="172" t="s">
        <v>1097</v>
      </c>
    </row>
    <row r="237" spans="1:7" x14ac:dyDescent="0.25">
      <c r="A237" s="171">
        <v>227</v>
      </c>
      <c r="B237" s="171" t="s">
        <v>1095</v>
      </c>
      <c r="C237" s="171" t="s">
        <v>1464</v>
      </c>
      <c r="D237" s="93" t="s">
        <v>1284</v>
      </c>
      <c r="E237" s="93" t="s">
        <v>1019</v>
      </c>
      <c r="F237" s="171">
        <v>30</v>
      </c>
      <c r="G237" s="172" t="s">
        <v>1007</v>
      </c>
    </row>
    <row r="238" spans="1:7" x14ac:dyDescent="0.25">
      <c r="A238" s="171">
        <v>228</v>
      </c>
      <c r="B238" s="171" t="s">
        <v>1095</v>
      </c>
      <c r="C238" s="171" t="s">
        <v>1465</v>
      </c>
      <c r="D238" s="93" t="s">
        <v>1284</v>
      </c>
      <c r="E238" s="93" t="s">
        <v>1017</v>
      </c>
      <c r="F238" s="171">
        <v>30</v>
      </c>
      <c r="G238" s="172" t="s">
        <v>1007</v>
      </c>
    </row>
    <row r="239" spans="1:7" x14ac:dyDescent="0.25">
      <c r="A239" s="171">
        <v>229</v>
      </c>
      <c r="B239" s="171" t="s">
        <v>1095</v>
      </c>
      <c r="C239" s="171" t="s">
        <v>1466</v>
      </c>
      <c r="D239" s="93" t="s">
        <v>1284</v>
      </c>
      <c r="E239" s="93" t="s">
        <v>1110</v>
      </c>
      <c r="F239" s="171">
        <v>1</v>
      </c>
      <c r="G239" s="172" t="s">
        <v>1111</v>
      </c>
    </row>
    <row r="240" spans="1:7" x14ac:dyDescent="0.25">
      <c r="A240" s="171">
        <v>230</v>
      </c>
      <c r="B240" s="171" t="s">
        <v>1095</v>
      </c>
      <c r="C240" s="171" t="s">
        <v>1467</v>
      </c>
      <c r="D240" s="93" t="s">
        <v>1284</v>
      </c>
      <c r="E240" s="93" t="s">
        <v>1008</v>
      </c>
      <c r="F240" s="171">
        <v>90</v>
      </c>
      <c r="G240" s="172" t="s">
        <v>1066</v>
      </c>
    </row>
    <row r="241" spans="1:7" x14ac:dyDescent="0.25">
      <c r="A241" s="171">
        <v>231</v>
      </c>
      <c r="B241" s="171" t="s">
        <v>1095</v>
      </c>
      <c r="C241" s="171" t="s">
        <v>1468</v>
      </c>
      <c r="D241" s="93" t="s">
        <v>1284</v>
      </c>
      <c r="E241" s="93" t="s">
        <v>1110</v>
      </c>
      <c r="F241" s="171">
        <v>1</v>
      </c>
      <c r="G241" s="172" t="s">
        <v>1004</v>
      </c>
    </row>
    <row r="242" spans="1:7" x14ac:dyDescent="0.25">
      <c r="A242" s="171">
        <v>232</v>
      </c>
      <c r="B242" s="171" t="s">
        <v>1095</v>
      </c>
      <c r="C242" s="171" t="s">
        <v>1469</v>
      </c>
      <c r="D242" s="93" t="s">
        <v>1284</v>
      </c>
      <c r="E242" s="93" t="s">
        <v>1112</v>
      </c>
      <c r="F242" s="171">
        <v>24</v>
      </c>
      <c r="G242" s="172" t="s">
        <v>1113</v>
      </c>
    </row>
    <row r="243" spans="1:7" x14ac:dyDescent="0.25">
      <c r="A243" s="171">
        <v>233</v>
      </c>
      <c r="B243" s="171" t="s">
        <v>1095</v>
      </c>
      <c r="C243" s="171" t="s">
        <v>1470</v>
      </c>
      <c r="D243" s="93" t="s">
        <v>1284</v>
      </c>
      <c r="E243" s="93" t="s">
        <v>1110</v>
      </c>
      <c r="F243" s="171">
        <v>8</v>
      </c>
      <c r="G243" s="172" t="s">
        <v>1114</v>
      </c>
    </row>
    <row r="244" spans="1:7" x14ac:dyDescent="0.25">
      <c r="A244" s="171">
        <v>234</v>
      </c>
      <c r="B244" s="171" t="s">
        <v>1095</v>
      </c>
      <c r="C244" s="171" t="s">
        <v>1471</v>
      </c>
      <c r="D244" s="93" t="s">
        <v>1284</v>
      </c>
      <c r="E244" s="93" t="s">
        <v>1112</v>
      </c>
      <c r="F244" s="171">
        <v>6</v>
      </c>
      <c r="G244" s="172" t="s">
        <v>1060</v>
      </c>
    </row>
    <row r="245" spans="1:7" x14ac:dyDescent="0.25">
      <c r="A245" s="171">
        <v>235</v>
      </c>
      <c r="B245" s="171" t="s">
        <v>1095</v>
      </c>
      <c r="C245" s="171" t="s">
        <v>1472</v>
      </c>
      <c r="D245" s="93" t="s">
        <v>1284</v>
      </c>
      <c r="E245" s="93" t="s">
        <v>1052</v>
      </c>
      <c r="F245" s="171">
        <v>1</v>
      </c>
      <c r="G245" s="172" t="s">
        <v>1053</v>
      </c>
    </row>
    <row r="246" spans="1:7" x14ac:dyDescent="0.25">
      <c r="A246" s="171">
        <v>236</v>
      </c>
      <c r="B246" s="171" t="s">
        <v>1095</v>
      </c>
      <c r="C246" s="171" t="s">
        <v>1472</v>
      </c>
      <c r="D246" s="93" t="s">
        <v>1284</v>
      </c>
      <c r="E246" s="93" t="s">
        <v>1032</v>
      </c>
      <c r="F246" s="171">
        <v>10</v>
      </c>
      <c r="G246" s="172" t="s">
        <v>1034</v>
      </c>
    </row>
    <row r="247" spans="1:7" x14ac:dyDescent="0.25">
      <c r="A247" s="171">
        <v>237</v>
      </c>
      <c r="B247" s="171" t="s">
        <v>1095</v>
      </c>
      <c r="C247" s="171" t="s">
        <v>1473</v>
      </c>
      <c r="D247" s="93" t="s">
        <v>1284</v>
      </c>
      <c r="E247" s="93" t="s">
        <v>1031</v>
      </c>
      <c r="F247" s="171">
        <v>15</v>
      </c>
      <c r="G247" s="172" t="s">
        <v>1098</v>
      </c>
    </row>
    <row r="248" spans="1:7" x14ac:dyDescent="0.25">
      <c r="A248" s="171">
        <v>238</v>
      </c>
      <c r="B248" s="171" t="s">
        <v>1095</v>
      </c>
      <c r="C248" s="171" t="s">
        <v>1474</v>
      </c>
      <c r="D248" s="93" t="s">
        <v>1284</v>
      </c>
      <c r="E248" s="93" t="s">
        <v>995</v>
      </c>
      <c r="F248" s="171">
        <v>15</v>
      </c>
      <c r="G248" s="172" t="s">
        <v>1047</v>
      </c>
    </row>
    <row r="249" spans="1:7" x14ac:dyDescent="0.25">
      <c r="A249" s="171">
        <v>239</v>
      </c>
      <c r="B249" s="171" t="s">
        <v>1095</v>
      </c>
      <c r="C249" s="171" t="s">
        <v>1475</v>
      </c>
      <c r="D249" s="93" t="s">
        <v>1427</v>
      </c>
      <c r="E249" s="93" t="s">
        <v>778</v>
      </c>
      <c r="F249" s="171">
        <v>15</v>
      </c>
      <c r="G249" s="172" t="s">
        <v>1083</v>
      </c>
    </row>
    <row r="250" spans="1:7" x14ac:dyDescent="0.25">
      <c r="A250" s="171">
        <v>240</v>
      </c>
      <c r="B250" s="171" t="s">
        <v>1095</v>
      </c>
      <c r="C250" s="171" t="s">
        <v>1476</v>
      </c>
      <c r="D250" s="93" t="s">
        <v>1427</v>
      </c>
      <c r="E250" s="93" t="s">
        <v>1012</v>
      </c>
      <c r="F250" s="171">
        <v>10</v>
      </c>
      <c r="G250" s="172" t="s">
        <v>1013</v>
      </c>
    </row>
    <row r="251" spans="1:7" x14ac:dyDescent="0.25">
      <c r="A251" s="171">
        <v>241</v>
      </c>
      <c r="B251" s="171" t="s">
        <v>1095</v>
      </c>
      <c r="C251" s="171" t="s">
        <v>1477</v>
      </c>
      <c r="D251" s="93" t="s">
        <v>1427</v>
      </c>
      <c r="E251" s="93" t="s">
        <v>995</v>
      </c>
      <c r="F251" s="171">
        <v>10</v>
      </c>
      <c r="G251" s="172" t="s">
        <v>994</v>
      </c>
    </row>
    <row r="252" spans="1:7" x14ac:dyDescent="0.25">
      <c r="A252" s="171">
        <v>242</v>
      </c>
      <c r="B252" s="171" t="s">
        <v>1095</v>
      </c>
      <c r="C252" s="171" t="s">
        <v>1478</v>
      </c>
      <c r="D252" s="93" t="s">
        <v>1284</v>
      </c>
      <c r="E252" s="93" t="s">
        <v>1026</v>
      </c>
      <c r="F252" s="171">
        <v>10</v>
      </c>
      <c r="G252" s="172" t="s">
        <v>1089</v>
      </c>
    </row>
    <row r="253" spans="1:7" x14ac:dyDescent="0.25">
      <c r="A253" s="171">
        <v>243</v>
      </c>
      <c r="B253" s="171" t="s">
        <v>1095</v>
      </c>
      <c r="C253" s="171" t="s">
        <v>1479</v>
      </c>
      <c r="D253" s="93" t="s">
        <v>1284</v>
      </c>
      <c r="E253" s="93" t="s">
        <v>1107</v>
      </c>
      <c r="F253" s="171">
        <v>1</v>
      </c>
      <c r="G253" s="172" t="s">
        <v>1108</v>
      </c>
    </row>
    <row r="254" spans="1:7" x14ac:dyDescent="0.25">
      <c r="A254" s="171">
        <v>244</v>
      </c>
      <c r="B254" s="171" t="s">
        <v>1095</v>
      </c>
      <c r="C254" s="171" t="s">
        <v>1480</v>
      </c>
      <c r="D254" s="93" t="s">
        <v>1284</v>
      </c>
      <c r="E254" s="93" t="s">
        <v>1031</v>
      </c>
      <c r="F254" s="171">
        <v>10</v>
      </c>
      <c r="G254" s="172" t="s">
        <v>1007</v>
      </c>
    </row>
    <row r="255" spans="1:7" x14ac:dyDescent="0.25">
      <c r="A255" s="171">
        <v>245</v>
      </c>
      <c r="B255" s="171" t="s">
        <v>1095</v>
      </c>
      <c r="C255" s="171" t="s">
        <v>1481</v>
      </c>
      <c r="D255" s="93" t="s">
        <v>1412</v>
      </c>
      <c r="E255" s="93" t="s">
        <v>1028</v>
      </c>
      <c r="F255" s="171">
        <v>10</v>
      </c>
      <c r="G255" s="172" t="s">
        <v>989</v>
      </c>
    </row>
    <row r="256" spans="1:7" x14ac:dyDescent="0.25">
      <c r="A256" s="171">
        <v>246</v>
      </c>
      <c r="B256" s="171" t="s">
        <v>1095</v>
      </c>
      <c r="C256" s="171" t="s">
        <v>1482</v>
      </c>
      <c r="D256" s="93" t="s">
        <v>1412</v>
      </c>
      <c r="E256" s="93" t="s">
        <v>1001</v>
      </c>
      <c r="F256" s="171">
        <v>1</v>
      </c>
      <c r="G256" s="172" t="s">
        <v>1115</v>
      </c>
    </row>
    <row r="257" spans="1:7" x14ac:dyDescent="0.25">
      <c r="A257" s="171">
        <v>247</v>
      </c>
      <c r="B257" s="171" t="s">
        <v>1095</v>
      </c>
      <c r="C257" s="171" t="s">
        <v>1479</v>
      </c>
      <c r="D257" s="93" t="s">
        <v>1284</v>
      </c>
      <c r="E257" s="93" t="s">
        <v>993</v>
      </c>
      <c r="F257" s="171">
        <v>10</v>
      </c>
      <c r="G257" s="172" t="s">
        <v>994</v>
      </c>
    </row>
    <row r="258" spans="1:7" x14ac:dyDescent="0.25">
      <c r="A258" s="171">
        <v>248</v>
      </c>
      <c r="B258" s="171" t="s">
        <v>1095</v>
      </c>
      <c r="C258" s="171" t="s">
        <v>1480</v>
      </c>
      <c r="D258" s="93" t="s">
        <v>1284</v>
      </c>
      <c r="E258" s="93" t="s">
        <v>1008</v>
      </c>
      <c r="F258" s="171">
        <v>20</v>
      </c>
      <c r="G258" s="172" t="s">
        <v>989</v>
      </c>
    </row>
    <row r="259" spans="1:7" x14ac:dyDescent="0.25">
      <c r="A259" s="171">
        <v>249</v>
      </c>
      <c r="B259" s="171" t="s">
        <v>1095</v>
      </c>
      <c r="C259" s="171" t="s">
        <v>1483</v>
      </c>
      <c r="D259" s="93" t="s">
        <v>1284</v>
      </c>
      <c r="E259" s="93" t="s">
        <v>1017</v>
      </c>
      <c r="F259" s="171">
        <v>30</v>
      </c>
      <c r="G259" s="172" t="s">
        <v>1007</v>
      </c>
    </row>
    <row r="260" spans="1:7" x14ac:dyDescent="0.25">
      <c r="A260" s="171">
        <v>250</v>
      </c>
      <c r="B260" s="171" t="s">
        <v>1095</v>
      </c>
      <c r="C260" s="171" t="s">
        <v>1484</v>
      </c>
      <c r="D260" s="93" t="s">
        <v>1284</v>
      </c>
      <c r="E260" s="93" t="s">
        <v>1015</v>
      </c>
      <c r="F260" s="171">
        <v>30</v>
      </c>
      <c r="G260" s="172" t="s">
        <v>1000</v>
      </c>
    </row>
    <row r="261" spans="1:7" x14ac:dyDescent="0.25">
      <c r="A261" s="171">
        <v>251</v>
      </c>
      <c r="B261" s="171" t="s">
        <v>1095</v>
      </c>
      <c r="C261" s="171" t="s">
        <v>1485</v>
      </c>
      <c r="D261" s="93" t="s">
        <v>1284</v>
      </c>
      <c r="E261" s="93" t="s">
        <v>999</v>
      </c>
      <c r="F261" s="171">
        <v>30</v>
      </c>
      <c r="G261" s="172" t="s">
        <v>1000</v>
      </c>
    </row>
    <row r="262" spans="1:7" x14ac:dyDescent="0.25">
      <c r="A262" s="171">
        <v>252</v>
      </c>
      <c r="B262" s="171" t="s">
        <v>1095</v>
      </c>
      <c r="C262" s="171" t="s">
        <v>1486</v>
      </c>
      <c r="D262" s="93" t="s">
        <v>1284</v>
      </c>
      <c r="E262" s="93" t="s">
        <v>1012</v>
      </c>
      <c r="F262" s="171">
        <v>10</v>
      </c>
      <c r="G262" s="172" t="s">
        <v>1013</v>
      </c>
    </row>
    <row r="263" spans="1:7" x14ac:dyDescent="0.25">
      <c r="A263" s="171">
        <v>253</v>
      </c>
      <c r="B263" s="171" t="s">
        <v>1095</v>
      </c>
      <c r="C263" s="171" t="s">
        <v>1487</v>
      </c>
      <c r="D263" s="93" t="s">
        <v>1284</v>
      </c>
      <c r="E263" s="93" t="s">
        <v>1026</v>
      </c>
      <c r="F263" s="171">
        <v>10</v>
      </c>
      <c r="G263" s="172" t="s">
        <v>1089</v>
      </c>
    </row>
    <row r="264" spans="1:7" x14ac:dyDescent="0.25">
      <c r="A264" s="171">
        <v>254</v>
      </c>
      <c r="B264" s="171" t="s">
        <v>1095</v>
      </c>
      <c r="C264" s="171" t="s">
        <v>1488</v>
      </c>
      <c r="D264" s="93" t="s">
        <v>1284</v>
      </c>
      <c r="E264" s="93" t="s">
        <v>1003</v>
      </c>
      <c r="F264" s="171">
        <v>30</v>
      </c>
      <c r="G264" s="172" t="s">
        <v>1005</v>
      </c>
    </row>
    <row r="265" spans="1:7" x14ac:dyDescent="0.25">
      <c r="A265" s="171">
        <v>255</v>
      </c>
      <c r="B265" s="171" t="s">
        <v>1095</v>
      </c>
      <c r="C265" s="171" t="s">
        <v>1489</v>
      </c>
      <c r="D265" s="93" t="s">
        <v>1284</v>
      </c>
      <c r="E265" s="93" t="s">
        <v>1008</v>
      </c>
      <c r="F265" s="171">
        <v>60</v>
      </c>
      <c r="G265" s="172" t="s">
        <v>986</v>
      </c>
    </row>
    <row r="266" spans="1:7" x14ac:dyDescent="0.25">
      <c r="A266" s="171">
        <v>256</v>
      </c>
      <c r="B266" s="171" t="s">
        <v>1095</v>
      </c>
      <c r="C266" s="171" t="s">
        <v>1490</v>
      </c>
      <c r="D266" s="93" t="s">
        <v>1284</v>
      </c>
      <c r="E266" s="93" t="s">
        <v>1006</v>
      </c>
      <c r="F266" s="171">
        <v>30</v>
      </c>
      <c r="G266" s="172" t="s">
        <v>1007</v>
      </c>
    </row>
    <row r="267" spans="1:7" x14ac:dyDescent="0.25">
      <c r="A267" s="171">
        <v>257</v>
      </c>
      <c r="B267" s="171" t="s">
        <v>1095</v>
      </c>
      <c r="C267" s="171" t="s">
        <v>1491</v>
      </c>
      <c r="D267" s="93" t="s">
        <v>1284</v>
      </c>
      <c r="E267" s="93" t="s">
        <v>1116</v>
      </c>
      <c r="F267" s="171">
        <v>60</v>
      </c>
      <c r="G267" s="172" t="s">
        <v>1066</v>
      </c>
    </row>
    <row r="268" spans="1:7" x14ac:dyDescent="0.25">
      <c r="A268" s="171">
        <v>258</v>
      </c>
      <c r="B268" s="171" t="s">
        <v>1095</v>
      </c>
      <c r="C268" s="171" t="s">
        <v>1492</v>
      </c>
      <c r="D268" s="93" t="s">
        <v>1284</v>
      </c>
      <c r="E268" s="93" t="s">
        <v>999</v>
      </c>
      <c r="F268" s="171">
        <v>30</v>
      </c>
      <c r="G268" s="172" t="s">
        <v>1000</v>
      </c>
    </row>
    <row r="269" spans="1:7" x14ac:dyDescent="0.25">
      <c r="A269" s="171">
        <v>259</v>
      </c>
      <c r="B269" s="171" t="s">
        <v>1095</v>
      </c>
      <c r="C269" s="171" t="s">
        <v>1493</v>
      </c>
      <c r="D269" s="93" t="s">
        <v>1284</v>
      </c>
      <c r="E269" s="93" t="s">
        <v>1080</v>
      </c>
      <c r="F269" s="171">
        <v>5</v>
      </c>
      <c r="G269" s="172" t="s">
        <v>1062</v>
      </c>
    </row>
    <row r="270" spans="1:7" x14ac:dyDescent="0.25">
      <c r="A270" s="171">
        <v>260</v>
      </c>
      <c r="B270" s="171" t="s">
        <v>1095</v>
      </c>
      <c r="C270" s="171" t="s">
        <v>1494</v>
      </c>
      <c r="D270" s="93" t="s">
        <v>1284</v>
      </c>
      <c r="E270" s="93" t="s">
        <v>1080</v>
      </c>
      <c r="F270" s="171">
        <v>5</v>
      </c>
      <c r="G270" s="172" t="s">
        <v>1047</v>
      </c>
    </row>
    <row r="271" spans="1:7" x14ac:dyDescent="0.25">
      <c r="A271" s="171">
        <v>261</v>
      </c>
      <c r="B271" s="171" t="s">
        <v>1095</v>
      </c>
      <c r="C271" s="171" t="s">
        <v>1483</v>
      </c>
      <c r="D271" s="93" t="s">
        <v>1284</v>
      </c>
      <c r="E271" s="93" t="s">
        <v>1059</v>
      </c>
      <c r="F271" s="171">
        <v>10</v>
      </c>
      <c r="G271" s="172" t="s">
        <v>998</v>
      </c>
    </row>
    <row r="272" spans="1:7" x14ac:dyDescent="0.25">
      <c r="A272" s="171">
        <v>262</v>
      </c>
      <c r="B272" s="171" t="s">
        <v>1095</v>
      </c>
      <c r="C272" s="171" t="s">
        <v>1484</v>
      </c>
      <c r="D272" s="93" t="s">
        <v>1284</v>
      </c>
      <c r="E272" s="93" t="s">
        <v>1035</v>
      </c>
      <c r="F272" s="171">
        <v>1</v>
      </c>
      <c r="G272" s="172" t="s">
        <v>1036</v>
      </c>
    </row>
    <row r="273" spans="1:7" x14ac:dyDescent="0.25">
      <c r="A273" s="171">
        <v>263</v>
      </c>
      <c r="B273" s="171" t="s">
        <v>1095</v>
      </c>
      <c r="C273" s="171" t="s">
        <v>1485</v>
      </c>
      <c r="D273" s="93" t="s">
        <v>1284</v>
      </c>
      <c r="E273" s="93" t="s">
        <v>1012</v>
      </c>
      <c r="F273" s="171">
        <v>10</v>
      </c>
      <c r="G273" s="172" t="s">
        <v>1013</v>
      </c>
    </row>
    <row r="274" spans="1:7" x14ac:dyDescent="0.25">
      <c r="A274" s="171">
        <v>264</v>
      </c>
      <c r="B274" s="171" t="s">
        <v>1095</v>
      </c>
      <c r="C274" s="171" t="s">
        <v>1495</v>
      </c>
      <c r="D274" s="93" t="s">
        <v>1284</v>
      </c>
      <c r="E274" s="93" t="s">
        <v>995</v>
      </c>
      <c r="F274" s="171">
        <v>15</v>
      </c>
      <c r="G274" s="172" t="s">
        <v>1047</v>
      </c>
    </row>
    <row r="275" spans="1:7" x14ac:dyDescent="0.25">
      <c r="A275" s="171">
        <v>265</v>
      </c>
      <c r="B275" s="171" t="s">
        <v>1095</v>
      </c>
      <c r="C275" s="171" t="s">
        <v>1496</v>
      </c>
      <c r="D275" s="93" t="s">
        <v>1284</v>
      </c>
      <c r="E275" s="93" t="s">
        <v>1031</v>
      </c>
      <c r="F275" s="171">
        <v>15</v>
      </c>
      <c r="G275" s="172" t="s">
        <v>1098</v>
      </c>
    </row>
    <row r="276" spans="1:7" x14ac:dyDescent="0.25">
      <c r="A276" s="171">
        <v>266</v>
      </c>
      <c r="B276" s="171" t="s">
        <v>1095</v>
      </c>
      <c r="C276" s="171" t="s">
        <v>1497</v>
      </c>
      <c r="D276" s="93" t="s">
        <v>1284</v>
      </c>
      <c r="E276" s="93" t="s">
        <v>1010</v>
      </c>
      <c r="F276" s="171">
        <v>10</v>
      </c>
      <c r="G276" s="172" t="s">
        <v>1011</v>
      </c>
    </row>
    <row r="277" spans="1:7" x14ac:dyDescent="0.25">
      <c r="A277" s="171">
        <v>267</v>
      </c>
      <c r="B277" s="171" t="s">
        <v>1095</v>
      </c>
      <c r="C277" s="171" t="s">
        <v>1498</v>
      </c>
      <c r="D277" s="93" t="s">
        <v>1284</v>
      </c>
      <c r="E277" s="93" t="s">
        <v>1032</v>
      </c>
      <c r="F277" s="171">
        <v>10</v>
      </c>
      <c r="G277" s="172" t="s">
        <v>1034</v>
      </c>
    </row>
    <row r="278" spans="1:7" x14ac:dyDescent="0.25">
      <c r="A278" s="171">
        <v>268</v>
      </c>
      <c r="B278" s="171" t="s">
        <v>1095</v>
      </c>
      <c r="C278" s="171" t="s">
        <v>1499</v>
      </c>
      <c r="D278" s="93" t="s">
        <v>1284</v>
      </c>
      <c r="E278" s="93" t="s">
        <v>1117</v>
      </c>
      <c r="F278" s="171">
        <v>3</v>
      </c>
      <c r="G278" s="172" t="s">
        <v>1027</v>
      </c>
    </row>
    <row r="279" spans="1:7" x14ac:dyDescent="0.25">
      <c r="A279" s="171">
        <v>269</v>
      </c>
      <c r="B279" s="171" t="s">
        <v>1095</v>
      </c>
      <c r="C279" s="171" t="s">
        <v>1500</v>
      </c>
      <c r="D279" s="93" t="s">
        <v>1284</v>
      </c>
      <c r="E279" s="93" t="s">
        <v>1119</v>
      </c>
      <c r="F279" s="171">
        <v>1</v>
      </c>
      <c r="G279" s="172" t="s">
        <v>1120</v>
      </c>
    </row>
    <row r="280" spans="1:7" x14ac:dyDescent="0.25">
      <c r="A280" s="171">
        <v>270</v>
      </c>
      <c r="B280" s="171" t="s">
        <v>1095</v>
      </c>
      <c r="C280" s="171" t="s">
        <v>1501</v>
      </c>
      <c r="D280" s="93" t="s">
        <v>1284</v>
      </c>
      <c r="E280" s="93" t="s">
        <v>1121</v>
      </c>
      <c r="F280" s="171">
        <v>1</v>
      </c>
      <c r="G280" s="172" t="s">
        <v>1122</v>
      </c>
    </row>
    <row r="281" spans="1:7" x14ac:dyDescent="0.25">
      <c r="A281" s="171">
        <v>271</v>
      </c>
      <c r="B281" s="171" t="s">
        <v>1095</v>
      </c>
      <c r="C281" s="171" t="s">
        <v>1502</v>
      </c>
      <c r="D281" s="93" t="s">
        <v>1284</v>
      </c>
      <c r="E281" s="93" t="s">
        <v>1109</v>
      </c>
      <c r="F281" s="171">
        <v>10</v>
      </c>
      <c r="G281" s="172" t="s">
        <v>1094</v>
      </c>
    </row>
    <row r="282" spans="1:7" x14ac:dyDescent="0.25">
      <c r="A282" s="171">
        <v>272</v>
      </c>
      <c r="B282" s="171" t="s">
        <v>1095</v>
      </c>
      <c r="C282" s="171" t="s">
        <v>1503</v>
      </c>
      <c r="D282" s="93" t="s">
        <v>1284</v>
      </c>
      <c r="E282" s="93" t="s">
        <v>1042</v>
      </c>
      <c r="F282" s="171">
        <v>1</v>
      </c>
      <c r="G282" s="172" t="s">
        <v>1036</v>
      </c>
    </row>
    <row r="283" spans="1:7" x14ac:dyDescent="0.25">
      <c r="A283" s="171">
        <v>273</v>
      </c>
      <c r="B283" s="171" t="s">
        <v>1095</v>
      </c>
      <c r="C283" s="171" t="s">
        <v>1504</v>
      </c>
      <c r="D283" s="93" t="s">
        <v>1284</v>
      </c>
      <c r="E283" s="93" t="s">
        <v>1043</v>
      </c>
      <c r="F283" s="171">
        <v>1</v>
      </c>
      <c r="G283" s="172" t="s">
        <v>1044</v>
      </c>
    </row>
    <row r="284" spans="1:7" x14ac:dyDescent="0.25">
      <c r="A284" s="171">
        <v>274</v>
      </c>
      <c r="B284" s="171" t="s">
        <v>1095</v>
      </c>
      <c r="C284" s="171" t="s">
        <v>1505</v>
      </c>
      <c r="D284" s="93" t="s">
        <v>1284</v>
      </c>
      <c r="E284" s="93" t="s">
        <v>1109</v>
      </c>
      <c r="F284" s="171">
        <v>10</v>
      </c>
      <c r="G284" s="172" t="s">
        <v>1094</v>
      </c>
    </row>
    <row r="285" spans="1:7" x14ac:dyDescent="0.25">
      <c r="A285" s="171">
        <v>275</v>
      </c>
      <c r="B285" s="171" t="s">
        <v>1095</v>
      </c>
      <c r="C285" s="171" t="s">
        <v>1506</v>
      </c>
      <c r="D285" s="93" t="s">
        <v>1284</v>
      </c>
      <c r="E285" s="93" t="s">
        <v>1035</v>
      </c>
      <c r="F285" s="171">
        <v>1</v>
      </c>
      <c r="G285" s="172" t="s">
        <v>1036</v>
      </c>
    </row>
    <row r="286" spans="1:7" x14ac:dyDescent="0.25">
      <c r="A286" s="171">
        <v>276</v>
      </c>
      <c r="B286" s="171" t="s">
        <v>1095</v>
      </c>
      <c r="C286" s="171" t="s">
        <v>1507</v>
      </c>
      <c r="D286" s="93" t="s">
        <v>1284</v>
      </c>
      <c r="E286" s="93" t="s">
        <v>1012</v>
      </c>
      <c r="F286" s="171">
        <v>10</v>
      </c>
      <c r="G286" s="172" t="s">
        <v>1013</v>
      </c>
    </row>
    <row r="287" spans="1:7" x14ac:dyDescent="0.25">
      <c r="A287" s="171">
        <v>277</v>
      </c>
      <c r="B287" s="171" t="s">
        <v>1095</v>
      </c>
      <c r="C287" s="171" t="s">
        <v>1508</v>
      </c>
      <c r="D287" s="93" t="s">
        <v>1284</v>
      </c>
      <c r="E287" s="93" t="s">
        <v>1071</v>
      </c>
      <c r="F287" s="171">
        <v>15</v>
      </c>
      <c r="G287" s="172" t="s">
        <v>1047</v>
      </c>
    </row>
    <row r="288" spans="1:7" x14ac:dyDescent="0.25">
      <c r="A288" s="171">
        <v>278</v>
      </c>
      <c r="B288" s="171" t="s">
        <v>1123</v>
      </c>
      <c r="C288" s="171" t="s">
        <v>1509</v>
      </c>
      <c r="D288" s="93" t="s">
        <v>1427</v>
      </c>
      <c r="E288" s="93" t="s">
        <v>1026</v>
      </c>
      <c r="F288" s="171">
        <v>10</v>
      </c>
      <c r="G288" s="172" t="s">
        <v>1089</v>
      </c>
    </row>
    <row r="289" spans="1:7" x14ac:dyDescent="0.25">
      <c r="A289" s="171">
        <v>279</v>
      </c>
      <c r="B289" s="171" t="s">
        <v>1123</v>
      </c>
      <c r="C289" s="171" t="s">
        <v>1510</v>
      </c>
      <c r="D289" s="93" t="s">
        <v>1427</v>
      </c>
      <c r="E289" s="93" t="s">
        <v>1017</v>
      </c>
      <c r="F289" s="171">
        <v>30</v>
      </c>
      <c r="G289" s="172" t="s">
        <v>1007</v>
      </c>
    </row>
    <row r="290" spans="1:7" x14ac:dyDescent="0.25">
      <c r="A290" s="171">
        <v>280</v>
      </c>
      <c r="B290" s="171" t="s">
        <v>1123</v>
      </c>
      <c r="C290" s="171" t="s">
        <v>1511</v>
      </c>
      <c r="D290" s="93" t="s">
        <v>1427</v>
      </c>
      <c r="E290" s="93" t="s">
        <v>1019</v>
      </c>
      <c r="F290" s="171">
        <v>30</v>
      </c>
      <c r="G290" s="172" t="s">
        <v>1007</v>
      </c>
    </row>
    <row r="291" spans="1:7" x14ac:dyDescent="0.25">
      <c r="A291" s="171">
        <v>281</v>
      </c>
      <c r="B291" s="171" t="s">
        <v>1123</v>
      </c>
      <c r="C291" s="171" t="s">
        <v>1512</v>
      </c>
      <c r="D291" s="93" t="s">
        <v>1427</v>
      </c>
      <c r="E291" s="93" t="s">
        <v>1012</v>
      </c>
      <c r="F291" s="171">
        <v>10</v>
      </c>
      <c r="G291" s="172" t="s">
        <v>1013</v>
      </c>
    </row>
    <row r="292" spans="1:7" x14ac:dyDescent="0.25">
      <c r="A292" s="171">
        <v>282</v>
      </c>
      <c r="B292" s="171" t="s">
        <v>1123</v>
      </c>
      <c r="C292" s="171" t="s">
        <v>1513</v>
      </c>
      <c r="D292" s="93" t="s">
        <v>1427</v>
      </c>
      <c r="E292" s="93" t="s">
        <v>1059</v>
      </c>
      <c r="F292" s="171">
        <v>10</v>
      </c>
      <c r="G292" s="172" t="s">
        <v>998</v>
      </c>
    </row>
    <row r="293" spans="1:7" x14ac:dyDescent="0.25">
      <c r="A293" s="171">
        <v>283</v>
      </c>
      <c r="B293" s="171" t="s">
        <v>1123</v>
      </c>
      <c r="C293" s="171" t="s">
        <v>1514</v>
      </c>
      <c r="D293" s="93" t="s">
        <v>1427</v>
      </c>
      <c r="E293" s="93" t="s">
        <v>1106</v>
      </c>
      <c r="F293" s="171">
        <v>10</v>
      </c>
      <c r="G293" s="172" t="s">
        <v>1009</v>
      </c>
    </row>
    <row r="294" spans="1:7" x14ac:dyDescent="0.25">
      <c r="A294" s="171">
        <v>284</v>
      </c>
      <c r="B294" s="171" t="s">
        <v>1123</v>
      </c>
      <c r="C294" s="171" t="s">
        <v>1515</v>
      </c>
      <c r="D294" s="93" t="s">
        <v>1427</v>
      </c>
      <c r="E294" s="93" t="s">
        <v>1105</v>
      </c>
      <c r="F294" s="171">
        <v>10</v>
      </c>
      <c r="G294" s="172" t="s">
        <v>998</v>
      </c>
    </row>
    <row r="295" spans="1:7" x14ac:dyDescent="0.25">
      <c r="A295" s="171">
        <v>285</v>
      </c>
      <c r="B295" s="171" t="s">
        <v>1123</v>
      </c>
      <c r="C295" s="171" t="s">
        <v>1516</v>
      </c>
      <c r="D295" s="93" t="s">
        <v>1246</v>
      </c>
      <c r="E295" s="93" t="s">
        <v>1107</v>
      </c>
      <c r="F295" s="171">
        <v>1</v>
      </c>
      <c r="G295" s="172" t="s">
        <v>1108</v>
      </c>
    </row>
    <row r="296" spans="1:7" x14ac:dyDescent="0.25">
      <c r="A296" s="171">
        <v>286</v>
      </c>
      <c r="B296" s="171" t="s">
        <v>1123</v>
      </c>
      <c r="C296" s="171" t="s">
        <v>1517</v>
      </c>
      <c r="D296" s="93" t="s">
        <v>1246</v>
      </c>
      <c r="E296" s="93" t="s">
        <v>995</v>
      </c>
      <c r="F296" s="171">
        <v>10</v>
      </c>
      <c r="G296" s="172" t="s">
        <v>994</v>
      </c>
    </row>
    <row r="297" spans="1:7" x14ac:dyDescent="0.25">
      <c r="A297" s="171">
        <v>287</v>
      </c>
      <c r="B297" s="171" t="s">
        <v>1123</v>
      </c>
      <c r="C297" s="171" t="s">
        <v>1518</v>
      </c>
      <c r="D297" s="93" t="s">
        <v>1246</v>
      </c>
      <c r="E297" s="93" t="s">
        <v>1031</v>
      </c>
      <c r="F297" s="171">
        <v>10</v>
      </c>
      <c r="G297" s="172" t="s">
        <v>1007</v>
      </c>
    </row>
    <row r="298" spans="1:7" x14ac:dyDescent="0.25">
      <c r="A298" s="171">
        <v>288</v>
      </c>
      <c r="B298" s="171" t="s">
        <v>1123</v>
      </c>
      <c r="C298" s="171" t="s">
        <v>1519</v>
      </c>
      <c r="D298" s="93" t="s">
        <v>1244</v>
      </c>
      <c r="E298" s="93" t="s">
        <v>1092</v>
      </c>
      <c r="F298" s="171">
        <v>10</v>
      </c>
      <c r="G298" s="172" t="s">
        <v>989</v>
      </c>
    </row>
    <row r="299" spans="1:7" x14ac:dyDescent="0.25">
      <c r="A299" s="171">
        <v>289</v>
      </c>
      <c r="B299" s="171" t="s">
        <v>1123</v>
      </c>
      <c r="C299" s="171" t="s">
        <v>1520</v>
      </c>
      <c r="D299" s="93" t="s">
        <v>1244</v>
      </c>
      <c r="E299" s="93" t="s">
        <v>1028</v>
      </c>
      <c r="F299" s="171">
        <v>3</v>
      </c>
      <c r="G299" s="172" t="s">
        <v>985</v>
      </c>
    </row>
    <row r="300" spans="1:7" x14ac:dyDescent="0.25">
      <c r="A300" s="171">
        <v>290</v>
      </c>
      <c r="B300" s="171" t="s">
        <v>1123</v>
      </c>
      <c r="C300" s="171" t="s">
        <v>1521</v>
      </c>
      <c r="D300" s="93" t="s">
        <v>1244</v>
      </c>
      <c r="E300" s="93" t="s">
        <v>1028</v>
      </c>
      <c r="F300" s="171">
        <v>7</v>
      </c>
      <c r="G300" s="172" t="s">
        <v>1025</v>
      </c>
    </row>
    <row r="301" spans="1:7" x14ac:dyDescent="0.25">
      <c r="A301" s="171">
        <v>291</v>
      </c>
      <c r="B301" s="171" t="s">
        <v>1123</v>
      </c>
      <c r="C301" s="171" t="s">
        <v>1522</v>
      </c>
      <c r="D301" s="93" t="s">
        <v>1244</v>
      </c>
      <c r="E301" s="93" t="s">
        <v>990</v>
      </c>
      <c r="F301" s="171">
        <v>10</v>
      </c>
      <c r="G301" s="172" t="s">
        <v>989</v>
      </c>
    </row>
    <row r="302" spans="1:7" x14ac:dyDescent="0.25">
      <c r="A302" s="171">
        <v>292</v>
      </c>
      <c r="B302" s="171" t="s">
        <v>1123</v>
      </c>
      <c r="C302" s="171" t="s">
        <v>1523</v>
      </c>
      <c r="D302" s="93" t="s">
        <v>1244</v>
      </c>
      <c r="E302" s="93" t="s">
        <v>1092</v>
      </c>
      <c r="F302" s="171">
        <v>10</v>
      </c>
      <c r="G302" s="172" t="s">
        <v>989</v>
      </c>
    </row>
    <row r="303" spans="1:7" x14ac:dyDescent="0.25">
      <c r="A303" s="171">
        <v>293</v>
      </c>
      <c r="B303" s="171" t="s">
        <v>1123</v>
      </c>
      <c r="C303" s="171" t="s">
        <v>1524</v>
      </c>
      <c r="D303" s="93" t="s">
        <v>1427</v>
      </c>
      <c r="E303" s="93" t="s">
        <v>1010</v>
      </c>
      <c r="F303" s="171">
        <v>10</v>
      </c>
      <c r="G303" s="172" t="s">
        <v>1011</v>
      </c>
    </row>
    <row r="304" spans="1:7" x14ac:dyDescent="0.25">
      <c r="A304" s="171">
        <v>294</v>
      </c>
      <c r="B304" s="171" t="s">
        <v>1123</v>
      </c>
      <c r="C304" s="171" t="s">
        <v>1525</v>
      </c>
      <c r="D304" s="93" t="s">
        <v>1427</v>
      </c>
      <c r="E304" s="93" t="s">
        <v>1105</v>
      </c>
      <c r="F304" s="171">
        <v>10</v>
      </c>
      <c r="G304" s="172" t="s">
        <v>998</v>
      </c>
    </row>
    <row r="305" spans="1:7" x14ac:dyDescent="0.25">
      <c r="A305" s="171">
        <v>295</v>
      </c>
      <c r="B305" s="171" t="s">
        <v>1123</v>
      </c>
      <c r="C305" s="171" t="s">
        <v>1526</v>
      </c>
      <c r="D305" s="93" t="s">
        <v>1427</v>
      </c>
      <c r="E305" s="93" t="s">
        <v>1012</v>
      </c>
      <c r="F305" s="171">
        <v>10</v>
      </c>
      <c r="G305" s="172" t="s">
        <v>1013</v>
      </c>
    </row>
    <row r="306" spans="1:7" x14ac:dyDescent="0.25">
      <c r="A306" s="171">
        <v>296</v>
      </c>
      <c r="B306" s="171" t="s">
        <v>1123</v>
      </c>
      <c r="C306" s="171" t="s">
        <v>1527</v>
      </c>
      <c r="D306" s="93" t="s">
        <v>1427</v>
      </c>
      <c r="E306" s="93" t="s">
        <v>1015</v>
      </c>
      <c r="F306" s="171">
        <v>30</v>
      </c>
      <c r="G306" s="172" t="s">
        <v>1000</v>
      </c>
    </row>
    <row r="307" spans="1:7" x14ac:dyDescent="0.25">
      <c r="A307" s="171">
        <v>297</v>
      </c>
      <c r="B307" s="171" t="s">
        <v>1123</v>
      </c>
      <c r="C307" s="171" t="s">
        <v>1528</v>
      </c>
      <c r="D307" s="93" t="s">
        <v>1427</v>
      </c>
      <c r="E307" s="93" t="s">
        <v>1008</v>
      </c>
      <c r="F307" s="171">
        <v>60</v>
      </c>
      <c r="G307" s="172" t="s">
        <v>986</v>
      </c>
    </row>
    <row r="308" spans="1:7" x14ac:dyDescent="0.25">
      <c r="A308" s="171">
        <v>298</v>
      </c>
      <c r="B308" s="171" t="s">
        <v>1123</v>
      </c>
      <c r="C308" s="171" t="s">
        <v>1529</v>
      </c>
      <c r="D308" s="93" t="s">
        <v>1427</v>
      </c>
      <c r="E308" s="93" t="s">
        <v>1088</v>
      </c>
      <c r="F308" s="171">
        <v>15</v>
      </c>
      <c r="G308" s="172" t="s">
        <v>1009</v>
      </c>
    </row>
    <row r="309" spans="1:7" x14ac:dyDescent="0.25">
      <c r="A309" s="171">
        <v>299</v>
      </c>
      <c r="B309" s="171" t="s">
        <v>1123</v>
      </c>
      <c r="C309" s="171" t="s">
        <v>1530</v>
      </c>
      <c r="D309" s="93" t="s">
        <v>1427</v>
      </c>
      <c r="E309" s="93" t="s">
        <v>1124</v>
      </c>
      <c r="F309" s="171">
        <v>7</v>
      </c>
      <c r="G309" s="172" t="s">
        <v>1125</v>
      </c>
    </row>
    <row r="310" spans="1:7" x14ac:dyDescent="0.25">
      <c r="A310" s="171">
        <v>300</v>
      </c>
      <c r="B310" s="171" t="s">
        <v>1123</v>
      </c>
      <c r="C310" s="171" t="s">
        <v>1531</v>
      </c>
      <c r="D310" s="93" t="s">
        <v>1427</v>
      </c>
      <c r="E310" s="93" t="s">
        <v>1006</v>
      </c>
      <c r="F310" s="171">
        <v>30</v>
      </c>
      <c r="G310" s="172" t="s">
        <v>1007</v>
      </c>
    </row>
    <row r="311" spans="1:7" x14ac:dyDescent="0.25">
      <c r="A311" s="171">
        <v>301</v>
      </c>
      <c r="B311" s="171" t="s">
        <v>1123</v>
      </c>
      <c r="C311" s="171" t="s">
        <v>1532</v>
      </c>
      <c r="D311" s="93" t="s">
        <v>1427</v>
      </c>
      <c r="E311" s="93" t="s">
        <v>1124</v>
      </c>
      <c r="F311" s="171">
        <v>23</v>
      </c>
      <c r="G311" s="172" t="s">
        <v>1126</v>
      </c>
    </row>
    <row r="312" spans="1:7" x14ac:dyDescent="0.25">
      <c r="A312" s="171">
        <v>302</v>
      </c>
      <c r="B312" s="171" t="s">
        <v>1123</v>
      </c>
      <c r="C312" s="171" t="s">
        <v>1533</v>
      </c>
      <c r="D312" s="93" t="s">
        <v>1427</v>
      </c>
      <c r="E312" s="93" t="s">
        <v>1035</v>
      </c>
      <c r="F312" s="171">
        <v>1</v>
      </c>
      <c r="G312" s="172" t="s">
        <v>1036</v>
      </c>
    </row>
    <row r="313" spans="1:7" x14ac:dyDescent="0.25">
      <c r="A313" s="171">
        <v>303</v>
      </c>
      <c r="B313" s="171" t="s">
        <v>1123</v>
      </c>
      <c r="C313" s="171" t="s">
        <v>1534</v>
      </c>
      <c r="D313" s="93" t="s">
        <v>1427</v>
      </c>
      <c r="E313" s="93" t="s">
        <v>1019</v>
      </c>
      <c r="F313" s="171">
        <v>30</v>
      </c>
      <c r="G313" s="172" t="s">
        <v>1007</v>
      </c>
    </row>
    <row r="314" spans="1:7" x14ac:dyDescent="0.25">
      <c r="A314" s="171">
        <v>304</v>
      </c>
      <c r="B314" s="171" t="s">
        <v>1123</v>
      </c>
      <c r="C314" s="171" t="s">
        <v>1535</v>
      </c>
      <c r="D314" s="93" t="s">
        <v>1427</v>
      </c>
      <c r="E314" s="93" t="s">
        <v>1012</v>
      </c>
      <c r="F314" s="171">
        <v>15</v>
      </c>
      <c r="G314" s="172" t="s">
        <v>1049</v>
      </c>
    </row>
    <row r="315" spans="1:7" x14ac:dyDescent="0.25">
      <c r="A315" s="171">
        <v>305</v>
      </c>
      <c r="B315" s="171" t="s">
        <v>1123</v>
      </c>
      <c r="C315" s="171" t="s">
        <v>1536</v>
      </c>
      <c r="D315" s="93" t="s">
        <v>1246</v>
      </c>
      <c r="E315" s="93" t="s">
        <v>1019</v>
      </c>
      <c r="F315" s="171">
        <v>30</v>
      </c>
      <c r="G315" s="172" t="s">
        <v>1007</v>
      </c>
    </row>
    <row r="316" spans="1:7" x14ac:dyDescent="0.25">
      <c r="A316" s="171">
        <v>306</v>
      </c>
      <c r="B316" s="171" t="s">
        <v>1123</v>
      </c>
      <c r="C316" s="171" t="s">
        <v>1537</v>
      </c>
      <c r="D316" s="93" t="s">
        <v>1246</v>
      </c>
      <c r="E316" s="93" t="s">
        <v>1008</v>
      </c>
      <c r="F316" s="171">
        <v>30</v>
      </c>
      <c r="G316" s="172" t="s">
        <v>1009</v>
      </c>
    </row>
    <row r="317" spans="1:7" x14ac:dyDescent="0.25">
      <c r="A317" s="171">
        <v>307</v>
      </c>
      <c r="B317" s="171" t="s">
        <v>1123</v>
      </c>
      <c r="C317" s="171" t="s">
        <v>1538</v>
      </c>
      <c r="D317" s="93" t="s">
        <v>1246</v>
      </c>
      <c r="E317" s="93" t="s">
        <v>1076</v>
      </c>
      <c r="F317" s="171">
        <v>2</v>
      </c>
      <c r="G317" s="172" t="s">
        <v>1046</v>
      </c>
    </row>
    <row r="318" spans="1:7" x14ac:dyDescent="0.25">
      <c r="A318" s="171">
        <v>308</v>
      </c>
      <c r="B318" s="171" t="s">
        <v>1123</v>
      </c>
      <c r="C318" s="171" t="s">
        <v>1539</v>
      </c>
      <c r="D318" s="93" t="s">
        <v>1246</v>
      </c>
      <c r="E318" s="93" t="s">
        <v>1015</v>
      </c>
      <c r="F318" s="171">
        <v>30</v>
      </c>
      <c r="G318" s="172" t="s">
        <v>1000</v>
      </c>
    </row>
    <row r="319" spans="1:7" x14ac:dyDescent="0.25">
      <c r="A319" s="171">
        <v>309</v>
      </c>
      <c r="B319" s="171" t="s">
        <v>1123</v>
      </c>
      <c r="C319" s="171" t="s">
        <v>1540</v>
      </c>
      <c r="D319" s="93" t="s">
        <v>1244</v>
      </c>
      <c r="E319" s="93" t="s">
        <v>987</v>
      </c>
      <c r="F319" s="171">
        <v>10</v>
      </c>
      <c r="G319" s="172" t="s">
        <v>989</v>
      </c>
    </row>
    <row r="320" spans="1:7" x14ac:dyDescent="0.25">
      <c r="A320" s="171">
        <v>310</v>
      </c>
      <c r="B320" s="171" t="s">
        <v>1123</v>
      </c>
      <c r="C320" s="171" t="s">
        <v>1541</v>
      </c>
      <c r="D320" s="93" t="s">
        <v>1246</v>
      </c>
      <c r="E320" s="93" t="s">
        <v>1035</v>
      </c>
      <c r="F320" s="171">
        <v>1</v>
      </c>
      <c r="G320" s="172" t="s">
        <v>1070</v>
      </c>
    </row>
    <row r="321" spans="1:7" x14ac:dyDescent="0.25">
      <c r="A321" s="171">
        <v>311</v>
      </c>
      <c r="B321" s="171" t="s">
        <v>1123</v>
      </c>
      <c r="C321" s="171" t="s">
        <v>1542</v>
      </c>
      <c r="D321" s="93" t="s">
        <v>1246</v>
      </c>
      <c r="E321" s="93" t="s">
        <v>993</v>
      </c>
      <c r="F321" s="171">
        <v>10</v>
      </c>
      <c r="G321" s="172" t="s">
        <v>994</v>
      </c>
    </row>
    <row r="322" spans="1:7" x14ac:dyDescent="0.25">
      <c r="A322" s="171">
        <v>312</v>
      </c>
      <c r="B322" s="171" t="s">
        <v>1123</v>
      </c>
      <c r="C322" s="171" t="s">
        <v>1543</v>
      </c>
      <c r="D322" s="93" t="s">
        <v>1246</v>
      </c>
      <c r="E322" s="93" t="s">
        <v>1042</v>
      </c>
      <c r="F322" s="171">
        <v>1</v>
      </c>
      <c r="G322" s="172" t="s">
        <v>1036</v>
      </c>
    </row>
    <row r="323" spans="1:7" x14ac:dyDescent="0.25">
      <c r="A323" s="171">
        <v>313</v>
      </c>
      <c r="B323" s="171" t="s">
        <v>1123</v>
      </c>
      <c r="C323" s="171" t="s">
        <v>1544</v>
      </c>
      <c r="D323" s="93" t="s">
        <v>1427</v>
      </c>
      <c r="E323" s="93" t="s">
        <v>1010</v>
      </c>
      <c r="F323" s="171">
        <v>10</v>
      </c>
      <c r="G323" s="172" t="s">
        <v>1011</v>
      </c>
    </row>
    <row r="324" spans="1:7" x14ac:dyDescent="0.25">
      <c r="A324" s="171">
        <v>314</v>
      </c>
      <c r="B324" s="171" t="s">
        <v>1123</v>
      </c>
      <c r="C324" s="171" t="s">
        <v>1541</v>
      </c>
      <c r="D324" s="93" t="s">
        <v>1427</v>
      </c>
      <c r="E324" s="93" t="s">
        <v>1032</v>
      </c>
      <c r="F324" s="171">
        <v>10</v>
      </c>
      <c r="G324" s="172" t="s">
        <v>1034</v>
      </c>
    </row>
    <row r="325" spans="1:7" x14ac:dyDescent="0.25">
      <c r="A325" s="171">
        <v>315</v>
      </c>
      <c r="B325" s="171" t="s">
        <v>1123</v>
      </c>
      <c r="C325" s="171" t="s">
        <v>1545</v>
      </c>
      <c r="D325" s="93" t="s">
        <v>1427</v>
      </c>
      <c r="E325" s="93" t="s">
        <v>1012</v>
      </c>
      <c r="F325" s="171">
        <v>10</v>
      </c>
      <c r="G325" s="172" t="s">
        <v>1013</v>
      </c>
    </row>
    <row r="326" spans="1:7" x14ac:dyDescent="0.25">
      <c r="A326" s="171">
        <v>316</v>
      </c>
      <c r="B326" s="171" t="s">
        <v>1123</v>
      </c>
      <c r="C326" s="171" t="s">
        <v>1546</v>
      </c>
      <c r="D326" s="93" t="s">
        <v>1427</v>
      </c>
      <c r="E326" s="93" t="s">
        <v>1014</v>
      </c>
      <c r="F326" s="171">
        <v>10</v>
      </c>
      <c r="G326" s="172" t="s">
        <v>994</v>
      </c>
    </row>
    <row r="327" spans="1:7" x14ac:dyDescent="0.25">
      <c r="A327" s="171">
        <v>317</v>
      </c>
      <c r="B327" s="171" t="s">
        <v>1123</v>
      </c>
      <c r="C327" s="171" t="s">
        <v>1547</v>
      </c>
      <c r="D327" s="93" t="s">
        <v>1427</v>
      </c>
      <c r="E327" s="93" t="s">
        <v>995</v>
      </c>
      <c r="F327" s="171">
        <v>10</v>
      </c>
      <c r="G327" s="172" t="s">
        <v>994</v>
      </c>
    </row>
    <row r="328" spans="1:7" x14ac:dyDescent="0.25">
      <c r="A328" s="171">
        <v>318</v>
      </c>
      <c r="B328" s="171" t="s">
        <v>1123</v>
      </c>
      <c r="C328" s="171" t="s">
        <v>1548</v>
      </c>
      <c r="D328" s="93" t="s">
        <v>1427</v>
      </c>
      <c r="E328" s="93" t="s">
        <v>1059</v>
      </c>
      <c r="F328" s="171">
        <v>10</v>
      </c>
      <c r="G328" s="172" t="s">
        <v>998</v>
      </c>
    </row>
    <row r="329" spans="1:7" x14ac:dyDescent="0.25">
      <c r="A329" s="171">
        <v>319</v>
      </c>
      <c r="B329" s="171" t="s">
        <v>1123</v>
      </c>
      <c r="C329" s="171" t="s">
        <v>1540</v>
      </c>
      <c r="D329" s="93" t="s">
        <v>1427</v>
      </c>
      <c r="E329" s="93" t="s">
        <v>1031</v>
      </c>
      <c r="F329" s="171">
        <v>10</v>
      </c>
      <c r="G329" s="172" t="s">
        <v>1007</v>
      </c>
    </row>
    <row r="330" spans="1:7" x14ac:dyDescent="0.25">
      <c r="A330" s="171">
        <v>320</v>
      </c>
      <c r="B330" s="171" t="s">
        <v>1123</v>
      </c>
      <c r="C330" s="171" t="s">
        <v>1549</v>
      </c>
      <c r="D330" s="93" t="s">
        <v>1427</v>
      </c>
      <c r="E330" s="93" t="s">
        <v>1059</v>
      </c>
      <c r="F330" s="171">
        <v>10</v>
      </c>
      <c r="G330" s="172" t="s">
        <v>998</v>
      </c>
    </row>
    <row r="331" spans="1:7" x14ac:dyDescent="0.25">
      <c r="A331" s="171">
        <v>321</v>
      </c>
      <c r="B331" s="171" t="s">
        <v>1123</v>
      </c>
      <c r="C331" s="171" t="s">
        <v>1550</v>
      </c>
      <c r="D331" s="93" t="s">
        <v>1427</v>
      </c>
      <c r="E331" s="93" t="s">
        <v>995</v>
      </c>
      <c r="F331" s="171">
        <v>10</v>
      </c>
      <c r="G331" s="172" t="s">
        <v>994</v>
      </c>
    </row>
    <row r="332" spans="1:7" x14ac:dyDescent="0.25">
      <c r="A332" s="171">
        <v>322</v>
      </c>
      <c r="B332" s="171" t="s">
        <v>1123</v>
      </c>
      <c r="C332" s="171" t="s">
        <v>1551</v>
      </c>
      <c r="D332" s="93" t="s">
        <v>1427</v>
      </c>
      <c r="E332" s="93" t="s">
        <v>1014</v>
      </c>
      <c r="F332" s="171">
        <v>10</v>
      </c>
      <c r="G332" s="172" t="s">
        <v>994</v>
      </c>
    </row>
    <row r="333" spans="1:7" x14ac:dyDescent="0.25">
      <c r="A333" s="171">
        <v>323</v>
      </c>
      <c r="B333" s="171" t="s">
        <v>1123</v>
      </c>
      <c r="C333" s="171" t="s">
        <v>1552</v>
      </c>
      <c r="D333" s="93" t="s">
        <v>1427</v>
      </c>
      <c r="E333" s="93" t="s">
        <v>1008</v>
      </c>
      <c r="F333" s="171">
        <v>90</v>
      </c>
      <c r="G333" s="172" t="s">
        <v>1066</v>
      </c>
    </row>
    <row r="334" spans="1:7" x14ac:dyDescent="0.25">
      <c r="A334" s="171">
        <v>324</v>
      </c>
      <c r="B334" s="171" t="s">
        <v>1123</v>
      </c>
      <c r="C334" s="171" t="s">
        <v>1553</v>
      </c>
      <c r="D334" s="93" t="s">
        <v>1427</v>
      </c>
      <c r="E334" s="93" t="s">
        <v>1080</v>
      </c>
      <c r="F334" s="171">
        <v>15</v>
      </c>
      <c r="G334" s="172" t="s">
        <v>1127</v>
      </c>
    </row>
    <row r="335" spans="1:7" x14ac:dyDescent="0.25">
      <c r="A335" s="171">
        <v>325</v>
      </c>
      <c r="B335" s="171" t="s">
        <v>1123</v>
      </c>
      <c r="C335" s="171" t="s">
        <v>1554</v>
      </c>
      <c r="D335" s="93" t="s">
        <v>1427</v>
      </c>
      <c r="E335" s="93" t="s">
        <v>1026</v>
      </c>
      <c r="F335" s="171">
        <v>15</v>
      </c>
      <c r="G335" s="172" t="s">
        <v>1128</v>
      </c>
    </row>
    <row r="336" spans="1:7" x14ac:dyDescent="0.25">
      <c r="A336" s="171">
        <v>326</v>
      </c>
      <c r="B336" s="171" t="s">
        <v>1123</v>
      </c>
      <c r="C336" s="171" t="s">
        <v>1555</v>
      </c>
      <c r="D336" s="93" t="s">
        <v>1427</v>
      </c>
      <c r="E336" s="93" t="s">
        <v>999</v>
      </c>
      <c r="F336" s="171">
        <v>30</v>
      </c>
      <c r="G336" s="172" t="s">
        <v>1000</v>
      </c>
    </row>
    <row r="337" spans="1:7" x14ac:dyDescent="0.25">
      <c r="A337" s="171">
        <v>327</v>
      </c>
      <c r="B337" s="171" t="s">
        <v>1123</v>
      </c>
      <c r="C337" s="171" t="s">
        <v>1556</v>
      </c>
      <c r="D337" s="93" t="s">
        <v>1412</v>
      </c>
      <c r="E337" s="93" t="s">
        <v>1001</v>
      </c>
      <c r="F337" s="171">
        <v>1</v>
      </c>
      <c r="G337" s="172" t="s">
        <v>1115</v>
      </c>
    </row>
    <row r="338" spans="1:7" x14ac:dyDescent="0.25">
      <c r="A338" s="171">
        <v>328</v>
      </c>
      <c r="B338" s="171" t="s">
        <v>1123</v>
      </c>
      <c r="C338" s="171" t="s">
        <v>1557</v>
      </c>
      <c r="D338" s="93" t="s">
        <v>1412</v>
      </c>
      <c r="E338" s="93" t="s">
        <v>1028</v>
      </c>
      <c r="F338" s="171">
        <v>10</v>
      </c>
      <c r="G338" s="172" t="s">
        <v>989</v>
      </c>
    </row>
    <row r="339" spans="1:7" x14ac:dyDescent="0.25">
      <c r="A339" s="171">
        <v>329</v>
      </c>
      <c r="B339" s="171" t="s">
        <v>1123</v>
      </c>
      <c r="C339" s="171" t="s">
        <v>1558</v>
      </c>
      <c r="D339" s="93" t="s">
        <v>1412</v>
      </c>
      <c r="E339" s="93" t="s">
        <v>1032</v>
      </c>
      <c r="F339" s="171">
        <v>10</v>
      </c>
      <c r="G339" s="172" t="s">
        <v>1034</v>
      </c>
    </row>
    <row r="340" spans="1:7" x14ac:dyDescent="0.25">
      <c r="A340" s="171">
        <v>330</v>
      </c>
      <c r="B340" s="171" t="s">
        <v>1123</v>
      </c>
      <c r="C340" s="171" t="s">
        <v>1559</v>
      </c>
      <c r="D340" s="93" t="s">
        <v>1246</v>
      </c>
      <c r="E340" s="93" t="s">
        <v>1116</v>
      </c>
      <c r="F340" s="171">
        <v>30</v>
      </c>
      <c r="G340" s="172" t="s">
        <v>1000</v>
      </c>
    </row>
    <row r="341" spans="1:7" x14ac:dyDescent="0.25">
      <c r="A341" s="171">
        <v>331</v>
      </c>
      <c r="B341" s="171" t="s">
        <v>1123</v>
      </c>
      <c r="C341" s="171" t="s">
        <v>1560</v>
      </c>
      <c r="D341" s="93" t="s">
        <v>1246</v>
      </c>
      <c r="E341" s="93" t="s">
        <v>1124</v>
      </c>
      <c r="F341" s="171">
        <v>30</v>
      </c>
      <c r="G341" s="172" t="s">
        <v>1000</v>
      </c>
    </row>
    <row r="342" spans="1:7" x14ac:dyDescent="0.25">
      <c r="A342" s="171">
        <v>332</v>
      </c>
      <c r="B342" s="171" t="s">
        <v>1123</v>
      </c>
      <c r="C342" s="171" t="s">
        <v>1561</v>
      </c>
      <c r="D342" s="93" t="s">
        <v>1246</v>
      </c>
      <c r="E342" s="93" t="s">
        <v>1008</v>
      </c>
      <c r="F342" s="171">
        <v>90</v>
      </c>
      <c r="G342" s="172" t="s">
        <v>1066</v>
      </c>
    </row>
    <row r="343" spans="1:7" x14ac:dyDescent="0.25">
      <c r="A343" s="171">
        <v>333</v>
      </c>
      <c r="B343" s="171" t="s">
        <v>1123</v>
      </c>
      <c r="C343" s="171" t="s">
        <v>1562</v>
      </c>
      <c r="D343" s="93" t="s">
        <v>1246</v>
      </c>
      <c r="E343" s="93" t="s">
        <v>1003</v>
      </c>
      <c r="F343" s="171">
        <v>30</v>
      </c>
      <c r="G343" s="172" t="s">
        <v>1097</v>
      </c>
    </row>
    <row r="344" spans="1:7" x14ac:dyDescent="0.25">
      <c r="A344" s="171">
        <v>334</v>
      </c>
      <c r="B344" s="171" t="s">
        <v>1123</v>
      </c>
      <c r="C344" s="171" t="s">
        <v>1563</v>
      </c>
      <c r="D344" s="93" t="s">
        <v>1246</v>
      </c>
      <c r="E344" s="93" t="s">
        <v>1039</v>
      </c>
      <c r="F344" s="171">
        <v>20</v>
      </c>
      <c r="G344" s="172" t="s">
        <v>1129</v>
      </c>
    </row>
    <row r="345" spans="1:7" x14ac:dyDescent="0.25">
      <c r="A345" s="171">
        <v>335</v>
      </c>
      <c r="B345" s="171" t="s">
        <v>1123</v>
      </c>
      <c r="C345" s="171" t="s">
        <v>1564</v>
      </c>
      <c r="D345" s="93" t="s">
        <v>1246</v>
      </c>
      <c r="E345" s="93" t="s">
        <v>1010</v>
      </c>
      <c r="F345" s="171">
        <v>20</v>
      </c>
      <c r="G345" s="172" t="s">
        <v>1130</v>
      </c>
    </row>
    <row r="346" spans="1:7" x14ac:dyDescent="0.25">
      <c r="A346" s="171">
        <v>336</v>
      </c>
      <c r="B346" s="171" t="s">
        <v>1123</v>
      </c>
      <c r="C346" s="171" t="s">
        <v>1565</v>
      </c>
      <c r="D346" s="93" t="s">
        <v>1246</v>
      </c>
      <c r="E346" s="93" t="s">
        <v>1131</v>
      </c>
      <c r="F346" s="171">
        <v>10</v>
      </c>
      <c r="G346" s="172" t="s">
        <v>989</v>
      </c>
    </row>
    <row r="347" spans="1:7" x14ac:dyDescent="0.25">
      <c r="A347" s="171">
        <v>337</v>
      </c>
      <c r="B347" s="171" t="s">
        <v>1123</v>
      </c>
      <c r="C347" s="171" t="s">
        <v>1566</v>
      </c>
      <c r="D347" s="93" t="s">
        <v>1246</v>
      </c>
      <c r="E347" s="93" t="s">
        <v>999</v>
      </c>
      <c r="F347" s="171">
        <v>30</v>
      </c>
      <c r="G347" s="172" t="s">
        <v>1000</v>
      </c>
    </row>
    <row r="348" spans="1:7" x14ac:dyDescent="0.25">
      <c r="A348" s="171">
        <v>338</v>
      </c>
      <c r="B348" s="171" t="s">
        <v>1123</v>
      </c>
      <c r="C348" s="171" t="s">
        <v>1567</v>
      </c>
      <c r="D348" s="93" t="s">
        <v>1246</v>
      </c>
      <c r="E348" s="93" t="s">
        <v>1003</v>
      </c>
      <c r="F348" s="171">
        <v>16</v>
      </c>
      <c r="G348" s="172" t="s">
        <v>1132</v>
      </c>
    </row>
    <row r="349" spans="1:7" x14ac:dyDescent="0.25">
      <c r="A349" s="171">
        <v>339</v>
      </c>
      <c r="B349" s="171" t="s">
        <v>1123</v>
      </c>
      <c r="C349" s="171" t="s">
        <v>1568</v>
      </c>
      <c r="D349" s="93" t="s">
        <v>1246</v>
      </c>
      <c r="E349" s="93" t="s">
        <v>1003</v>
      </c>
      <c r="F349" s="171">
        <v>14</v>
      </c>
      <c r="G349" s="172" t="s">
        <v>1133</v>
      </c>
    </row>
    <row r="350" spans="1:7" x14ac:dyDescent="0.25">
      <c r="A350" s="171">
        <v>340</v>
      </c>
      <c r="B350" s="171" t="s">
        <v>1123</v>
      </c>
      <c r="C350" s="171" t="s">
        <v>1569</v>
      </c>
      <c r="D350" s="93" t="s">
        <v>1246</v>
      </c>
      <c r="E350" s="93" t="s">
        <v>1134</v>
      </c>
      <c r="F350" s="171">
        <v>10</v>
      </c>
      <c r="G350" s="172" t="s">
        <v>1129</v>
      </c>
    </row>
    <row r="351" spans="1:7" x14ac:dyDescent="0.25">
      <c r="A351" s="171">
        <v>341</v>
      </c>
      <c r="B351" s="171" t="s">
        <v>1123</v>
      </c>
      <c r="C351" s="171" t="s">
        <v>1570</v>
      </c>
      <c r="D351" s="93" t="s">
        <v>1246</v>
      </c>
      <c r="E351" s="93" t="s">
        <v>1032</v>
      </c>
      <c r="F351" s="171">
        <v>10</v>
      </c>
      <c r="G351" s="172" t="s">
        <v>1034</v>
      </c>
    </row>
    <row r="352" spans="1:7" x14ac:dyDescent="0.25">
      <c r="A352" s="171">
        <v>342</v>
      </c>
      <c r="B352" s="171" t="s">
        <v>1123</v>
      </c>
      <c r="C352" s="171" t="s">
        <v>1571</v>
      </c>
      <c r="D352" s="93" t="s">
        <v>1246</v>
      </c>
      <c r="E352" s="93" t="s">
        <v>1040</v>
      </c>
      <c r="F352" s="171">
        <v>10</v>
      </c>
      <c r="G352" s="172" t="s">
        <v>1009</v>
      </c>
    </row>
    <row r="353" spans="1:7" x14ac:dyDescent="0.25">
      <c r="A353" s="171">
        <v>343</v>
      </c>
      <c r="B353" s="171" t="s">
        <v>1123</v>
      </c>
      <c r="C353" s="171" t="s">
        <v>1572</v>
      </c>
      <c r="D353" s="93" t="s">
        <v>1246</v>
      </c>
      <c r="E353" s="93" t="s">
        <v>1031</v>
      </c>
      <c r="F353" s="171">
        <v>10</v>
      </c>
      <c r="G353" s="172" t="s">
        <v>1007</v>
      </c>
    </row>
    <row r="354" spans="1:7" x14ac:dyDescent="0.25">
      <c r="A354" s="171">
        <v>344</v>
      </c>
      <c r="B354" s="171" t="s">
        <v>1123</v>
      </c>
      <c r="C354" s="171" t="s">
        <v>1573</v>
      </c>
      <c r="D354" s="93" t="s">
        <v>1246</v>
      </c>
      <c r="E354" s="93" t="s">
        <v>1054</v>
      </c>
      <c r="F354" s="171">
        <v>10</v>
      </c>
      <c r="G354" s="172" t="s">
        <v>1013</v>
      </c>
    </row>
    <row r="355" spans="1:7" x14ac:dyDescent="0.25">
      <c r="A355" s="171">
        <v>345</v>
      </c>
      <c r="B355" s="171" t="s">
        <v>1123</v>
      </c>
      <c r="C355" s="171" t="s">
        <v>1574</v>
      </c>
      <c r="D355" s="93" t="s">
        <v>1246</v>
      </c>
      <c r="E355" s="93" t="s">
        <v>1040</v>
      </c>
      <c r="F355" s="171">
        <v>10</v>
      </c>
      <c r="G355" s="172" t="s">
        <v>1009</v>
      </c>
    </row>
    <row r="356" spans="1:7" x14ac:dyDescent="0.25">
      <c r="A356" s="171">
        <v>346</v>
      </c>
      <c r="B356" s="171" t="s">
        <v>1123</v>
      </c>
      <c r="C356" s="171" t="s">
        <v>1575</v>
      </c>
      <c r="D356" s="93" t="s">
        <v>1246</v>
      </c>
      <c r="E356" s="93" t="s">
        <v>1107</v>
      </c>
      <c r="F356" s="171">
        <v>1</v>
      </c>
      <c r="G356" s="172" t="s">
        <v>1108</v>
      </c>
    </row>
    <row r="357" spans="1:7" x14ac:dyDescent="0.25">
      <c r="A357" s="171">
        <v>347</v>
      </c>
      <c r="B357" s="171" t="s">
        <v>1123</v>
      </c>
      <c r="C357" s="171" t="s">
        <v>1576</v>
      </c>
      <c r="D357" s="93" t="s">
        <v>1246</v>
      </c>
      <c r="E357" s="93" t="s">
        <v>990</v>
      </c>
      <c r="F357" s="171">
        <v>10</v>
      </c>
      <c r="G357" s="172" t="s">
        <v>989</v>
      </c>
    </row>
    <row r="358" spans="1:7" x14ac:dyDescent="0.25">
      <c r="A358" s="171">
        <v>348</v>
      </c>
      <c r="B358" s="171" t="s">
        <v>1123</v>
      </c>
      <c r="C358" s="171" t="s">
        <v>1577</v>
      </c>
      <c r="D358" s="93" t="s">
        <v>1246</v>
      </c>
      <c r="E358" s="93" t="s">
        <v>1019</v>
      </c>
      <c r="F358" s="171">
        <v>30</v>
      </c>
      <c r="G358" s="172" t="s">
        <v>1007</v>
      </c>
    </row>
    <row r="359" spans="1:7" x14ac:dyDescent="0.25">
      <c r="A359" s="171">
        <v>349</v>
      </c>
      <c r="B359" s="171" t="s">
        <v>1123</v>
      </c>
      <c r="C359" s="171" t="s">
        <v>1578</v>
      </c>
      <c r="D359" s="93" t="s">
        <v>1246</v>
      </c>
      <c r="E359" s="93" t="s">
        <v>1010</v>
      </c>
      <c r="F359" s="171">
        <v>10</v>
      </c>
      <c r="G359" s="172" t="s">
        <v>1011</v>
      </c>
    </row>
    <row r="360" spans="1:7" x14ac:dyDescent="0.25">
      <c r="A360" s="171">
        <v>350</v>
      </c>
      <c r="B360" s="171" t="s">
        <v>1123</v>
      </c>
      <c r="C360" s="171" t="s">
        <v>1579</v>
      </c>
      <c r="D360" s="93" t="s">
        <v>1246</v>
      </c>
      <c r="E360" s="93" t="s">
        <v>1117</v>
      </c>
      <c r="F360" s="171">
        <v>1</v>
      </c>
      <c r="G360" s="172" t="s">
        <v>1136</v>
      </c>
    </row>
    <row r="361" spans="1:7" x14ac:dyDescent="0.25">
      <c r="A361" s="171">
        <v>351</v>
      </c>
      <c r="B361" s="171" t="s">
        <v>1123</v>
      </c>
      <c r="C361" s="171" t="s">
        <v>1580</v>
      </c>
      <c r="D361" s="93" t="s">
        <v>1412</v>
      </c>
      <c r="E361" s="93" t="s">
        <v>1137</v>
      </c>
      <c r="F361" s="171">
        <v>1</v>
      </c>
      <c r="G361" s="172" t="s">
        <v>1138</v>
      </c>
    </row>
    <row r="362" spans="1:7" x14ac:dyDescent="0.25">
      <c r="A362" s="171">
        <v>352</v>
      </c>
      <c r="B362" s="171" t="s">
        <v>1123</v>
      </c>
      <c r="C362" s="171" t="s">
        <v>1581</v>
      </c>
      <c r="D362" s="93" t="s">
        <v>1246</v>
      </c>
      <c r="E362" s="93" t="s">
        <v>1015</v>
      </c>
      <c r="F362" s="171">
        <v>15</v>
      </c>
      <c r="G362" s="172" t="s">
        <v>1047</v>
      </c>
    </row>
    <row r="363" spans="1:7" x14ac:dyDescent="0.25">
      <c r="A363" s="171">
        <v>353</v>
      </c>
      <c r="B363" s="171" t="s">
        <v>1123</v>
      </c>
      <c r="C363" s="171" t="s">
        <v>1582</v>
      </c>
      <c r="D363" s="93" t="s">
        <v>1246</v>
      </c>
      <c r="E363" s="93" t="s">
        <v>1040</v>
      </c>
      <c r="F363" s="171">
        <v>10</v>
      </c>
      <c r="G363" s="172" t="s">
        <v>1009</v>
      </c>
    </row>
    <row r="364" spans="1:7" x14ac:dyDescent="0.25">
      <c r="A364" s="171">
        <v>354</v>
      </c>
      <c r="B364" s="171" t="s">
        <v>1123</v>
      </c>
      <c r="C364" s="171" t="s">
        <v>1583</v>
      </c>
      <c r="D364" s="93" t="s">
        <v>1246</v>
      </c>
      <c r="E364" s="93" t="s">
        <v>1019</v>
      </c>
      <c r="F364" s="171">
        <v>30</v>
      </c>
      <c r="G364" s="172" t="s">
        <v>1007</v>
      </c>
    </row>
    <row r="365" spans="1:7" x14ac:dyDescent="0.25">
      <c r="A365" s="171">
        <v>355</v>
      </c>
      <c r="B365" s="171" t="s">
        <v>1123</v>
      </c>
      <c r="C365" s="171" t="s">
        <v>1584</v>
      </c>
      <c r="D365" s="93" t="s">
        <v>1246</v>
      </c>
      <c r="E365" s="93" t="s">
        <v>1093</v>
      </c>
      <c r="F365" s="171">
        <v>10</v>
      </c>
      <c r="G365" s="172" t="s">
        <v>1139</v>
      </c>
    </row>
    <row r="366" spans="1:7" x14ac:dyDescent="0.25">
      <c r="A366" s="171">
        <v>356</v>
      </c>
      <c r="B366" s="171" t="s">
        <v>1123</v>
      </c>
      <c r="C366" s="171" t="s">
        <v>1585</v>
      </c>
      <c r="D366" s="93" t="s">
        <v>1246</v>
      </c>
      <c r="E366" s="93" t="s">
        <v>1012</v>
      </c>
      <c r="F366" s="171">
        <v>10</v>
      </c>
      <c r="G366" s="172" t="s">
        <v>1013</v>
      </c>
    </row>
    <row r="367" spans="1:7" x14ac:dyDescent="0.25">
      <c r="A367" s="171">
        <v>357</v>
      </c>
      <c r="B367" s="171" t="s">
        <v>1123</v>
      </c>
      <c r="C367" s="171" t="s">
        <v>1586</v>
      </c>
      <c r="D367" s="93" t="s">
        <v>1246</v>
      </c>
      <c r="E367" s="93" t="s">
        <v>1010</v>
      </c>
      <c r="F367" s="171">
        <v>10</v>
      </c>
      <c r="G367" s="172" t="s">
        <v>1011</v>
      </c>
    </row>
    <row r="368" spans="1:7" x14ac:dyDescent="0.25">
      <c r="A368" s="171">
        <v>358</v>
      </c>
      <c r="B368" s="171" t="s">
        <v>1123</v>
      </c>
      <c r="C368" s="171" t="s">
        <v>1587</v>
      </c>
      <c r="D368" s="93" t="s">
        <v>1246</v>
      </c>
      <c r="E368" s="93" t="s">
        <v>1107</v>
      </c>
      <c r="F368" s="171">
        <v>1</v>
      </c>
      <c r="G368" s="172" t="s">
        <v>1108</v>
      </c>
    </row>
    <row r="369" spans="1:7" x14ac:dyDescent="0.25">
      <c r="A369" s="171">
        <v>359</v>
      </c>
      <c r="B369" s="171" t="s">
        <v>1123</v>
      </c>
      <c r="C369" s="171" t="s">
        <v>1588</v>
      </c>
      <c r="D369" s="93" t="s">
        <v>1246</v>
      </c>
      <c r="E369" s="93" t="s">
        <v>1040</v>
      </c>
      <c r="F369" s="171">
        <v>10</v>
      </c>
      <c r="G369" s="172" t="s">
        <v>1009</v>
      </c>
    </row>
    <row r="370" spans="1:7" x14ac:dyDescent="0.25">
      <c r="A370" s="171">
        <v>360</v>
      </c>
      <c r="B370" s="171" t="s">
        <v>1140</v>
      </c>
      <c r="C370" s="171" t="s">
        <v>1589</v>
      </c>
      <c r="D370" s="93" t="s">
        <v>1427</v>
      </c>
      <c r="E370" s="93" t="s">
        <v>1134</v>
      </c>
      <c r="F370" s="171">
        <v>15</v>
      </c>
      <c r="G370" s="172" t="s">
        <v>986</v>
      </c>
    </row>
    <row r="371" spans="1:7" x14ac:dyDescent="0.25">
      <c r="A371" s="171">
        <v>361</v>
      </c>
      <c r="B371" s="171" t="s">
        <v>1140</v>
      </c>
      <c r="C371" s="171" t="s">
        <v>1590</v>
      </c>
      <c r="D371" s="93" t="s">
        <v>1427</v>
      </c>
      <c r="E371" s="93" t="s">
        <v>999</v>
      </c>
      <c r="F371" s="171">
        <v>30</v>
      </c>
      <c r="G371" s="172" t="s">
        <v>1000</v>
      </c>
    </row>
    <row r="372" spans="1:7" x14ac:dyDescent="0.25">
      <c r="A372" s="171">
        <v>362</v>
      </c>
      <c r="B372" s="171" t="s">
        <v>1140</v>
      </c>
      <c r="C372" s="171" t="s">
        <v>1591</v>
      </c>
      <c r="D372" s="93" t="s">
        <v>1427</v>
      </c>
      <c r="E372" s="93" t="s">
        <v>1008</v>
      </c>
      <c r="F372" s="171">
        <v>20</v>
      </c>
      <c r="G372" s="172" t="s">
        <v>989</v>
      </c>
    </row>
    <row r="373" spans="1:7" x14ac:dyDescent="0.25">
      <c r="A373" s="171">
        <v>363</v>
      </c>
      <c r="B373" s="171" t="s">
        <v>1140</v>
      </c>
      <c r="C373" s="171" t="s">
        <v>1592</v>
      </c>
      <c r="D373" s="93" t="s">
        <v>1427</v>
      </c>
      <c r="E373" s="93" t="s">
        <v>1026</v>
      </c>
      <c r="F373" s="171">
        <v>10</v>
      </c>
      <c r="G373" s="172" t="s">
        <v>1089</v>
      </c>
    </row>
    <row r="374" spans="1:7" x14ac:dyDescent="0.25">
      <c r="A374" s="171">
        <v>364</v>
      </c>
      <c r="B374" s="171" t="s">
        <v>1140</v>
      </c>
      <c r="C374" s="171" t="s">
        <v>1593</v>
      </c>
      <c r="D374" s="93" t="s">
        <v>1427</v>
      </c>
      <c r="E374" s="93" t="s">
        <v>993</v>
      </c>
      <c r="F374" s="171">
        <v>10</v>
      </c>
      <c r="G374" s="172" t="s">
        <v>994</v>
      </c>
    </row>
    <row r="375" spans="1:7" x14ac:dyDescent="0.25">
      <c r="A375" s="171">
        <v>365</v>
      </c>
      <c r="B375" s="171" t="s">
        <v>1140</v>
      </c>
      <c r="C375" s="171" t="s">
        <v>1594</v>
      </c>
      <c r="D375" s="93" t="s">
        <v>1427</v>
      </c>
      <c r="E375" s="93" t="s">
        <v>1012</v>
      </c>
      <c r="F375" s="171">
        <v>10</v>
      </c>
      <c r="G375" s="172" t="s">
        <v>1013</v>
      </c>
    </row>
    <row r="376" spans="1:7" x14ac:dyDescent="0.25">
      <c r="A376" s="171">
        <v>366</v>
      </c>
      <c r="B376" s="171" t="s">
        <v>1140</v>
      </c>
      <c r="C376" s="171" t="s">
        <v>1595</v>
      </c>
      <c r="D376" s="93" t="s">
        <v>1427</v>
      </c>
      <c r="E376" s="93" t="s">
        <v>999</v>
      </c>
      <c r="F376" s="171">
        <v>30</v>
      </c>
      <c r="G376" s="172" t="s">
        <v>1000</v>
      </c>
    </row>
    <row r="377" spans="1:7" x14ac:dyDescent="0.25">
      <c r="A377" s="171">
        <v>367</v>
      </c>
      <c r="B377" s="171" t="s">
        <v>1140</v>
      </c>
      <c r="C377" s="171" t="s">
        <v>1596</v>
      </c>
      <c r="D377" s="93" t="s">
        <v>1427</v>
      </c>
      <c r="E377" s="93" t="s">
        <v>1026</v>
      </c>
      <c r="F377" s="171">
        <v>10</v>
      </c>
      <c r="G377" s="172" t="s">
        <v>1089</v>
      </c>
    </row>
    <row r="378" spans="1:7" x14ac:dyDescent="0.25">
      <c r="A378" s="171">
        <v>368</v>
      </c>
      <c r="B378" s="171" t="s">
        <v>1140</v>
      </c>
      <c r="C378" s="171" t="s">
        <v>1597</v>
      </c>
      <c r="D378" s="93" t="s">
        <v>1427</v>
      </c>
      <c r="E378" s="93" t="s">
        <v>1035</v>
      </c>
      <c r="F378" s="171">
        <v>1</v>
      </c>
      <c r="G378" s="172" t="s">
        <v>1036</v>
      </c>
    </row>
    <row r="379" spans="1:7" x14ac:dyDescent="0.25">
      <c r="A379" s="171">
        <v>369</v>
      </c>
      <c r="B379" s="171" t="s">
        <v>1140</v>
      </c>
      <c r="C379" s="171" t="s">
        <v>1598</v>
      </c>
      <c r="D379" s="93" t="s">
        <v>1427</v>
      </c>
      <c r="E379" s="93" t="s">
        <v>993</v>
      </c>
      <c r="F379" s="171">
        <v>10</v>
      </c>
      <c r="G379" s="172" t="s">
        <v>994</v>
      </c>
    </row>
    <row r="380" spans="1:7" x14ac:dyDescent="0.25">
      <c r="A380" s="171">
        <v>370</v>
      </c>
      <c r="B380" s="171" t="s">
        <v>1140</v>
      </c>
      <c r="C380" s="171" t="s">
        <v>1599</v>
      </c>
      <c r="D380" s="93" t="s">
        <v>1427</v>
      </c>
      <c r="E380" s="93" t="s">
        <v>1014</v>
      </c>
      <c r="F380" s="171">
        <v>10</v>
      </c>
      <c r="G380" s="172" t="s">
        <v>994</v>
      </c>
    </row>
    <row r="381" spans="1:7" x14ac:dyDescent="0.25">
      <c r="A381" s="171">
        <v>371</v>
      </c>
      <c r="B381" s="171" t="s">
        <v>1140</v>
      </c>
      <c r="C381" s="171" t="s">
        <v>1600</v>
      </c>
      <c r="D381" s="93" t="s">
        <v>1427</v>
      </c>
      <c r="E381" s="93" t="s">
        <v>1015</v>
      </c>
      <c r="F381" s="171">
        <v>30</v>
      </c>
      <c r="G381" s="172" t="s">
        <v>1000</v>
      </c>
    </row>
    <row r="382" spans="1:7" x14ac:dyDescent="0.25">
      <c r="A382" s="171">
        <v>372</v>
      </c>
      <c r="B382" s="171" t="s">
        <v>1140</v>
      </c>
      <c r="C382" s="171" t="s">
        <v>1601</v>
      </c>
      <c r="D382" s="93" t="s">
        <v>1427</v>
      </c>
      <c r="E382" s="93" t="s">
        <v>1141</v>
      </c>
      <c r="F382" s="171">
        <v>1</v>
      </c>
      <c r="G382" s="172" t="s">
        <v>1087</v>
      </c>
    </row>
    <row r="383" spans="1:7" x14ac:dyDescent="0.25">
      <c r="A383" s="171">
        <v>373</v>
      </c>
      <c r="B383" s="171" t="s">
        <v>1140</v>
      </c>
      <c r="C383" s="171" t="s">
        <v>1602</v>
      </c>
      <c r="D383" s="93" t="s">
        <v>1427</v>
      </c>
      <c r="E383" s="93" t="s">
        <v>139</v>
      </c>
      <c r="F383" s="171">
        <v>1</v>
      </c>
      <c r="G383" s="172" t="s">
        <v>1142</v>
      </c>
    </row>
    <row r="384" spans="1:7" x14ac:dyDescent="0.25">
      <c r="A384" s="171">
        <v>374</v>
      </c>
      <c r="B384" s="171" t="s">
        <v>1140</v>
      </c>
      <c r="C384" s="171" t="s">
        <v>1603</v>
      </c>
      <c r="D384" s="93" t="s">
        <v>1427</v>
      </c>
      <c r="E384" s="93" t="s">
        <v>1008</v>
      </c>
      <c r="F384" s="171">
        <v>45</v>
      </c>
      <c r="G384" s="172" t="s">
        <v>1000</v>
      </c>
    </row>
    <row r="385" spans="1:7" x14ac:dyDescent="0.25">
      <c r="A385" s="171">
        <v>375</v>
      </c>
      <c r="B385" s="171" t="s">
        <v>1140</v>
      </c>
      <c r="C385" s="171" t="s">
        <v>1604</v>
      </c>
      <c r="D385" s="93" t="s">
        <v>1427</v>
      </c>
      <c r="E385" s="93" t="s">
        <v>139</v>
      </c>
      <c r="F385" s="171">
        <v>1</v>
      </c>
      <c r="G385" s="172" t="s">
        <v>1142</v>
      </c>
    </row>
    <row r="386" spans="1:7" x14ac:dyDescent="0.25">
      <c r="A386" s="171">
        <v>376</v>
      </c>
      <c r="B386" s="171" t="s">
        <v>1140</v>
      </c>
      <c r="C386" s="171" t="s">
        <v>1605</v>
      </c>
      <c r="D386" s="93" t="s">
        <v>1427</v>
      </c>
      <c r="E386" s="93" t="s">
        <v>1143</v>
      </c>
      <c r="F386" s="171">
        <v>3</v>
      </c>
      <c r="G386" s="172" t="s">
        <v>1144</v>
      </c>
    </row>
    <row r="387" spans="1:7" x14ac:dyDescent="0.25">
      <c r="A387" s="171">
        <v>377</v>
      </c>
      <c r="B387" s="171" t="s">
        <v>1140</v>
      </c>
      <c r="C387" s="171" t="s">
        <v>1606</v>
      </c>
      <c r="D387" s="93" t="s">
        <v>1427</v>
      </c>
      <c r="E387" s="93" t="s">
        <v>990</v>
      </c>
      <c r="F387" s="171">
        <v>10</v>
      </c>
      <c r="G387" s="172" t="s">
        <v>989</v>
      </c>
    </row>
    <row r="388" spans="1:7" x14ac:dyDescent="0.25">
      <c r="A388" s="171">
        <v>378</v>
      </c>
      <c r="B388" s="171" t="s">
        <v>1140</v>
      </c>
      <c r="C388" s="171" t="s">
        <v>1607</v>
      </c>
      <c r="D388" s="93" t="s">
        <v>1427</v>
      </c>
      <c r="E388" s="93" t="s">
        <v>984</v>
      </c>
      <c r="F388" s="171">
        <v>10</v>
      </c>
      <c r="G388" s="172" t="s">
        <v>989</v>
      </c>
    </row>
    <row r="389" spans="1:7" x14ac:dyDescent="0.25">
      <c r="A389" s="171">
        <v>379</v>
      </c>
      <c r="B389" s="171" t="s">
        <v>1140</v>
      </c>
      <c r="C389" s="171" t="s">
        <v>1608</v>
      </c>
      <c r="D389" s="93" t="s">
        <v>1427</v>
      </c>
      <c r="E389" s="93" t="s">
        <v>1078</v>
      </c>
      <c r="F389" s="171">
        <v>15</v>
      </c>
      <c r="G389" s="172" t="s">
        <v>1047</v>
      </c>
    </row>
    <row r="390" spans="1:7" x14ac:dyDescent="0.25">
      <c r="A390" s="171">
        <v>380</v>
      </c>
      <c r="B390" s="171" t="s">
        <v>1140</v>
      </c>
      <c r="C390" s="171" t="s">
        <v>1609</v>
      </c>
      <c r="D390" s="93" t="s">
        <v>1427</v>
      </c>
      <c r="E390" s="93" t="s">
        <v>991</v>
      </c>
      <c r="F390" s="171">
        <v>10</v>
      </c>
      <c r="G390" s="172" t="s">
        <v>1066</v>
      </c>
    </row>
    <row r="391" spans="1:7" x14ac:dyDescent="0.25">
      <c r="A391" s="171">
        <v>381</v>
      </c>
      <c r="B391" s="171" t="s">
        <v>1140</v>
      </c>
      <c r="C391" s="171" t="s">
        <v>1610</v>
      </c>
      <c r="D391" s="93" t="s">
        <v>1427</v>
      </c>
      <c r="E391" s="93" t="s">
        <v>1014</v>
      </c>
      <c r="F391" s="171">
        <v>10</v>
      </c>
      <c r="G391" s="172" t="s">
        <v>994</v>
      </c>
    </row>
    <row r="392" spans="1:7" x14ac:dyDescent="0.25">
      <c r="A392" s="171">
        <v>382</v>
      </c>
      <c r="B392" s="171" t="s">
        <v>1140</v>
      </c>
      <c r="C392" s="171" t="s">
        <v>1611</v>
      </c>
      <c r="D392" s="93" t="s">
        <v>1427</v>
      </c>
      <c r="E392" s="93" t="s">
        <v>995</v>
      </c>
      <c r="F392" s="171">
        <v>10</v>
      </c>
      <c r="G392" s="172" t="s">
        <v>994</v>
      </c>
    </row>
    <row r="393" spans="1:7" x14ac:dyDescent="0.25">
      <c r="A393" s="171">
        <v>383</v>
      </c>
      <c r="B393" s="171" t="s">
        <v>1140</v>
      </c>
      <c r="C393" s="171" t="s">
        <v>1612</v>
      </c>
      <c r="D393" s="93" t="s">
        <v>1427</v>
      </c>
      <c r="E393" s="93" t="s">
        <v>1029</v>
      </c>
      <c r="F393" s="171">
        <v>10</v>
      </c>
      <c r="G393" s="172" t="s">
        <v>1075</v>
      </c>
    </row>
    <row r="394" spans="1:7" x14ac:dyDescent="0.25">
      <c r="A394" s="171">
        <v>384</v>
      </c>
      <c r="B394" s="171" t="s">
        <v>1140</v>
      </c>
      <c r="C394" s="171" t="s">
        <v>1613</v>
      </c>
      <c r="D394" s="93" t="s">
        <v>1427</v>
      </c>
      <c r="E394" s="93" t="s">
        <v>1026</v>
      </c>
      <c r="F394" s="171">
        <v>10</v>
      </c>
      <c r="G394" s="172" t="s">
        <v>1089</v>
      </c>
    </row>
    <row r="395" spans="1:7" x14ac:dyDescent="0.25">
      <c r="A395" s="171">
        <v>385</v>
      </c>
      <c r="B395" s="171" t="s">
        <v>1140</v>
      </c>
      <c r="C395" s="171" t="s">
        <v>1614</v>
      </c>
      <c r="D395" s="93" t="s">
        <v>1427</v>
      </c>
      <c r="E395" s="93" t="s">
        <v>1088</v>
      </c>
      <c r="F395" s="171">
        <v>10</v>
      </c>
      <c r="G395" s="172" t="s">
        <v>989</v>
      </c>
    </row>
    <row r="396" spans="1:7" x14ac:dyDescent="0.25">
      <c r="A396" s="171">
        <v>386</v>
      </c>
      <c r="B396" s="171" t="s">
        <v>1140</v>
      </c>
      <c r="C396" s="171" t="s">
        <v>1615</v>
      </c>
      <c r="D396" s="93" t="s">
        <v>1427</v>
      </c>
      <c r="E396" s="93" t="s">
        <v>1076</v>
      </c>
      <c r="F396" s="171">
        <v>1</v>
      </c>
      <c r="G396" s="172" t="s">
        <v>1145</v>
      </c>
    </row>
    <row r="397" spans="1:7" x14ac:dyDescent="0.25">
      <c r="A397" s="171">
        <v>387</v>
      </c>
      <c r="B397" s="171" t="s">
        <v>1140</v>
      </c>
      <c r="C397" s="171" t="s">
        <v>1616</v>
      </c>
      <c r="D397" s="93" t="s">
        <v>1427</v>
      </c>
      <c r="E397" s="93" t="s">
        <v>1029</v>
      </c>
      <c r="F397" s="171">
        <v>10</v>
      </c>
      <c r="G397" s="172" t="s">
        <v>1075</v>
      </c>
    </row>
    <row r="398" spans="1:7" x14ac:dyDescent="0.25">
      <c r="A398" s="171">
        <v>388</v>
      </c>
      <c r="B398" s="171" t="s">
        <v>1140</v>
      </c>
      <c r="C398" s="171" t="s">
        <v>1617</v>
      </c>
      <c r="D398" s="93" t="s">
        <v>1427</v>
      </c>
      <c r="E398" s="93" t="s">
        <v>995</v>
      </c>
      <c r="F398" s="171">
        <v>10</v>
      </c>
      <c r="G398" s="172" t="s">
        <v>994</v>
      </c>
    </row>
    <row r="399" spans="1:7" x14ac:dyDescent="0.25">
      <c r="A399" s="171">
        <v>389</v>
      </c>
      <c r="B399" s="171" t="s">
        <v>1140</v>
      </c>
      <c r="C399" s="171" t="s">
        <v>1618</v>
      </c>
      <c r="D399" s="93" t="s">
        <v>1427</v>
      </c>
      <c r="E399" s="93" t="s">
        <v>1010</v>
      </c>
      <c r="F399" s="171">
        <v>10</v>
      </c>
      <c r="G399" s="172" t="s">
        <v>1011</v>
      </c>
    </row>
    <row r="400" spans="1:7" x14ac:dyDescent="0.25">
      <c r="A400" s="171">
        <v>390</v>
      </c>
      <c r="B400" s="171" t="s">
        <v>1140</v>
      </c>
      <c r="C400" s="171" t="s">
        <v>1619</v>
      </c>
      <c r="D400" s="93" t="s">
        <v>1427</v>
      </c>
      <c r="E400" s="93" t="s">
        <v>1001</v>
      </c>
      <c r="F400" s="171">
        <v>1</v>
      </c>
      <c r="G400" s="172" t="s">
        <v>1115</v>
      </c>
    </row>
    <row r="401" spans="1:7" x14ac:dyDescent="0.25">
      <c r="A401" s="171">
        <v>391</v>
      </c>
      <c r="B401" s="171" t="s">
        <v>1140</v>
      </c>
      <c r="C401" s="171" t="s">
        <v>1620</v>
      </c>
      <c r="D401" s="93" t="s">
        <v>1427</v>
      </c>
      <c r="E401" s="93" t="s">
        <v>1035</v>
      </c>
      <c r="F401" s="171">
        <v>1</v>
      </c>
      <c r="G401" s="172" t="s">
        <v>1036</v>
      </c>
    </row>
    <row r="402" spans="1:7" x14ac:dyDescent="0.25">
      <c r="A402" s="171">
        <v>392</v>
      </c>
      <c r="B402" s="171" t="s">
        <v>1140</v>
      </c>
      <c r="C402" s="171" t="s">
        <v>1621</v>
      </c>
      <c r="D402" s="93" t="s">
        <v>1427</v>
      </c>
      <c r="E402" s="93" t="s">
        <v>1012</v>
      </c>
      <c r="F402" s="171">
        <v>10</v>
      </c>
      <c r="G402" s="172" t="s">
        <v>1013</v>
      </c>
    </row>
    <row r="403" spans="1:7" x14ac:dyDescent="0.25">
      <c r="A403" s="171">
        <v>393</v>
      </c>
      <c r="B403" s="171" t="s">
        <v>1140</v>
      </c>
      <c r="C403" s="171" t="s">
        <v>1622</v>
      </c>
      <c r="D403" s="93" t="s">
        <v>1427</v>
      </c>
      <c r="E403" s="93" t="s">
        <v>1029</v>
      </c>
      <c r="F403" s="171">
        <v>10</v>
      </c>
      <c r="G403" s="172" t="s">
        <v>1075</v>
      </c>
    </row>
    <row r="404" spans="1:7" x14ac:dyDescent="0.25">
      <c r="A404" s="171">
        <v>394</v>
      </c>
      <c r="B404" s="171" t="s">
        <v>1140</v>
      </c>
      <c r="C404" s="171" t="s">
        <v>1623</v>
      </c>
      <c r="D404" s="93" t="s">
        <v>1427</v>
      </c>
      <c r="E404" s="93" t="s">
        <v>1035</v>
      </c>
      <c r="F404" s="171">
        <v>1</v>
      </c>
      <c r="G404" s="172" t="s">
        <v>1036</v>
      </c>
    </row>
    <row r="405" spans="1:7" x14ac:dyDescent="0.25">
      <c r="A405" s="171">
        <v>395</v>
      </c>
      <c r="B405" s="171" t="s">
        <v>1140</v>
      </c>
      <c r="C405" s="171" t="s">
        <v>1624</v>
      </c>
      <c r="D405" s="93" t="s">
        <v>1427</v>
      </c>
      <c r="E405" s="93" t="s">
        <v>1124</v>
      </c>
      <c r="F405" s="171">
        <v>10</v>
      </c>
      <c r="G405" s="172" t="s">
        <v>994</v>
      </c>
    </row>
    <row r="406" spans="1:7" x14ac:dyDescent="0.25">
      <c r="A406" s="171">
        <v>396</v>
      </c>
      <c r="B406" s="171" t="s">
        <v>1140</v>
      </c>
      <c r="C406" s="171" t="s">
        <v>1625</v>
      </c>
      <c r="D406" s="93" t="s">
        <v>1427</v>
      </c>
      <c r="E406" s="93" t="s">
        <v>1008</v>
      </c>
      <c r="F406" s="171">
        <v>21</v>
      </c>
      <c r="G406" s="172" t="s">
        <v>1146</v>
      </c>
    </row>
    <row r="407" spans="1:7" x14ac:dyDescent="0.25">
      <c r="A407" s="171">
        <v>397</v>
      </c>
      <c r="B407" s="171" t="s">
        <v>1140</v>
      </c>
      <c r="C407" s="171" t="s">
        <v>1626</v>
      </c>
      <c r="D407" s="93" t="s">
        <v>1427</v>
      </c>
      <c r="E407" s="93" t="s">
        <v>1147</v>
      </c>
      <c r="F407" s="171">
        <v>1</v>
      </c>
      <c r="G407" s="172" t="s">
        <v>1148</v>
      </c>
    </row>
    <row r="408" spans="1:7" x14ac:dyDescent="0.25">
      <c r="A408" s="171">
        <v>398</v>
      </c>
      <c r="B408" s="171" t="s">
        <v>1140</v>
      </c>
      <c r="C408" s="171" t="s">
        <v>1627</v>
      </c>
      <c r="D408" s="93" t="s">
        <v>1427</v>
      </c>
      <c r="E408" s="93" t="s">
        <v>1059</v>
      </c>
      <c r="F408" s="171">
        <v>10</v>
      </c>
      <c r="G408" s="172" t="s">
        <v>994</v>
      </c>
    </row>
    <row r="409" spans="1:7" x14ac:dyDescent="0.25">
      <c r="A409" s="171">
        <v>399</v>
      </c>
      <c r="B409" s="171" t="s">
        <v>1140</v>
      </c>
      <c r="C409" s="171" t="s">
        <v>1628</v>
      </c>
      <c r="D409" s="93" t="s">
        <v>1427</v>
      </c>
      <c r="E409" s="93" t="s">
        <v>991</v>
      </c>
      <c r="F409" s="171">
        <v>10</v>
      </c>
      <c r="G409" s="172" t="s">
        <v>1046</v>
      </c>
    </row>
    <row r="410" spans="1:7" x14ac:dyDescent="0.25">
      <c r="A410" s="171">
        <v>400</v>
      </c>
      <c r="B410" s="171" t="s">
        <v>1140</v>
      </c>
      <c r="C410" s="171" t="s">
        <v>1629</v>
      </c>
      <c r="D410" s="93" t="s">
        <v>1427</v>
      </c>
      <c r="E410" s="93" t="s">
        <v>1059</v>
      </c>
      <c r="F410" s="171">
        <v>10</v>
      </c>
      <c r="G410" s="172" t="s">
        <v>994</v>
      </c>
    </row>
    <row r="411" spans="1:7" x14ac:dyDescent="0.25">
      <c r="A411" s="171">
        <v>401</v>
      </c>
      <c r="B411" s="171" t="s">
        <v>1140</v>
      </c>
      <c r="C411" s="171" t="s">
        <v>1630</v>
      </c>
      <c r="D411" s="93" t="s">
        <v>1427</v>
      </c>
      <c r="E411" s="93" t="s">
        <v>1014</v>
      </c>
      <c r="F411" s="171">
        <v>10</v>
      </c>
      <c r="G411" s="172" t="s">
        <v>994</v>
      </c>
    </row>
    <row r="412" spans="1:7" x14ac:dyDescent="0.25">
      <c r="A412" s="171">
        <v>402</v>
      </c>
      <c r="B412" s="171" t="s">
        <v>1140</v>
      </c>
      <c r="C412" s="171" t="s">
        <v>1631</v>
      </c>
      <c r="D412" s="93" t="s">
        <v>1427</v>
      </c>
      <c r="E412" s="93" t="s">
        <v>995</v>
      </c>
      <c r="F412" s="171">
        <v>10</v>
      </c>
      <c r="G412" s="172" t="s">
        <v>994</v>
      </c>
    </row>
    <row r="413" spans="1:7" x14ac:dyDescent="0.25">
      <c r="A413" s="171">
        <v>403</v>
      </c>
      <c r="B413" s="171" t="s">
        <v>1140</v>
      </c>
      <c r="C413" s="171" t="s">
        <v>1632</v>
      </c>
      <c r="D413" s="93" t="s">
        <v>1284</v>
      </c>
      <c r="E413" s="93" t="s">
        <v>1014</v>
      </c>
      <c r="F413" s="171">
        <v>10</v>
      </c>
      <c r="G413" s="172" t="s">
        <v>994</v>
      </c>
    </row>
    <row r="414" spans="1:7" x14ac:dyDescent="0.25">
      <c r="A414" s="171">
        <v>404</v>
      </c>
      <c r="B414" s="171" t="s">
        <v>1140</v>
      </c>
      <c r="C414" s="171" t="s">
        <v>1633</v>
      </c>
      <c r="D414" s="93" t="s">
        <v>1284</v>
      </c>
      <c r="E414" s="93" t="s">
        <v>990</v>
      </c>
      <c r="F414" s="171">
        <v>15</v>
      </c>
      <c r="G414" s="172" t="s">
        <v>1009</v>
      </c>
    </row>
    <row r="415" spans="1:7" x14ac:dyDescent="0.25">
      <c r="A415" s="171">
        <v>405</v>
      </c>
      <c r="B415" s="171" t="s">
        <v>1140</v>
      </c>
      <c r="C415" s="171" t="s">
        <v>1634</v>
      </c>
      <c r="D415" s="93" t="s">
        <v>1284</v>
      </c>
      <c r="E415" s="93" t="s">
        <v>991</v>
      </c>
      <c r="F415" s="171">
        <v>10</v>
      </c>
      <c r="G415" s="172" t="s">
        <v>1066</v>
      </c>
    </row>
    <row r="416" spans="1:7" x14ac:dyDescent="0.25">
      <c r="A416" s="171">
        <v>406</v>
      </c>
      <c r="B416" s="171" t="s">
        <v>1140</v>
      </c>
      <c r="C416" s="171" t="s">
        <v>1635</v>
      </c>
      <c r="D416" s="93" t="s">
        <v>1284</v>
      </c>
      <c r="E416" s="93" t="s">
        <v>1078</v>
      </c>
      <c r="F416" s="171">
        <v>10</v>
      </c>
      <c r="G416" s="172" t="s">
        <v>994</v>
      </c>
    </row>
    <row r="417" spans="1:7" x14ac:dyDescent="0.25">
      <c r="A417" s="171">
        <v>407</v>
      </c>
      <c r="B417" s="171" t="s">
        <v>1140</v>
      </c>
      <c r="C417" s="171" t="s">
        <v>1636</v>
      </c>
      <c r="D417" s="93" t="s">
        <v>1284</v>
      </c>
      <c r="E417" s="93" t="s">
        <v>1076</v>
      </c>
      <c r="F417" s="171">
        <v>1</v>
      </c>
      <c r="G417" s="172" t="s">
        <v>1145</v>
      </c>
    </row>
    <row r="418" spans="1:7" x14ac:dyDescent="0.25">
      <c r="A418" s="171">
        <v>408</v>
      </c>
      <c r="B418" s="171" t="s">
        <v>1140</v>
      </c>
      <c r="C418" s="171" t="s">
        <v>1637</v>
      </c>
      <c r="D418" s="93" t="s">
        <v>1284</v>
      </c>
      <c r="E418" s="93" t="s">
        <v>990</v>
      </c>
      <c r="F418" s="171">
        <v>15</v>
      </c>
      <c r="G418" s="172" t="s">
        <v>1009</v>
      </c>
    </row>
    <row r="419" spans="1:7" x14ac:dyDescent="0.25">
      <c r="A419" s="171">
        <v>409</v>
      </c>
      <c r="B419" s="171" t="s">
        <v>1140</v>
      </c>
      <c r="C419" s="171" t="s">
        <v>1638</v>
      </c>
      <c r="D419" s="93" t="s">
        <v>1284</v>
      </c>
      <c r="E419" s="93" t="s">
        <v>1072</v>
      </c>
      <c r="F419" s="171">
        <v>1</v>
      </c>
      <c r="G419" s="172" t="s">
        <v>1149</v>
      </c>
    </row>
    <row r="420" spans="1:7" x14ac:dyDescent="0.25">
      <c r="A420" s="171">
        <v>410</v>
      </c>
      <c r="B420" s="171" t="s">
        <v>1140</v>
      </c>
      <c r="C420" s="171" t="s">
        <v>1639</v>
      </c>
      <c r="D420" s="93" t="s">
        <v>1284</v>
      </c>
      <c r="E420" s="93" t="s">
        <v>1059</v>
      </c>
      <c r="F420" s="171">
        <v>10</v>
      </c>
      <c r="G420" s="172" t="s">
        <v>994</v>
      </c>
    </row>
    <row r="421" spans="1:7" x14ac:dyDescent="0.25">
      <c r="A421" s="171">
        <v>411</v>
      </c>
      <c r="B421" s="171" t="s">
        <v>1140</v>
      </c>
      <c r="C421" s="171" t="s">
        <v>1640</v>
      </c>
      <c r="D421" s="93" t="s">
        <v>1284</v>
      </c>
      <c r="E421" s="93" t="s">
        <v>1010</v>
      </c>
      <c r="F421" s="171">
        <v>10</v>
      </c>
      <c r="G421" s="172" t="s">
        <v>1011</v>
      </c>
    </row>
    <row r="422" spans="1:7" x14ac:dyDescent="0.25">
      <c r="A422" s="171">
        <v>412</v>
      </c>
      <c r="B422" s="171" t="s">
        <v>1140</v>
      </c>
      <c r="C422" s="171" t="s">
        <v>1641</v>
      </c>
      <c r="D422" s="93" t="s">
        <v>1284</v>
      </c>
      <c r="E422" s="93" t="s">
        <v>1010</v>
      </c>
      <c r="F422" s="171">
        <v>5</v>
      </c>
      <c r="G422" s="172" t="s">
        <v>1150</v>
      </c>
    </row>
    <row r="423" spans="1:7" x14ac:dyDescent="0.25">
      <c r="A423" s="171">
        <v>413</v>
      </c>
      <c r="B423" s="171" t="s">
        <v>1140</v>
      </c>
      <c r="C423" s="171" t="s">
        <v>1642</v>
      </c>
      <c r="D423" s="93" t="s">
        <v>1284</v>
      </c>
      <c r="E423" s="93" t="s">
        <v>993</v>
      </c>
      <c r="F423" s="171">
        <v>10</v>
      </c>
      <c r="G423" s="172" t="s">
        <v>994</v>
      </c>
    </row>
    <row r="424" spans="1:7" x14ac:dyDescent="0.25">
      <c r="A424" s="171">
        <v>414</v>
      </c>
      <c r="B424" s="171" t="s">
        <v>1140</v>
      </c>
      <c r="C424" s="171" t="s">
        <v>1643</v>
      </c>
      <c r="D424" s="93" t="s">
        <v>1284</v>
      </c>
      <c r="E424" s="93" t="s">
        <v>1010</v>
      </c>
      <c r="F424" s="171">
        <v>5</v>
      </c>
      <c r="G424" s="172" t="s">
        <v>1150</v>
      </c>
    </row>
    <row r="425" spans="1:7" x14ac:dyDescent="0.25">
      <c r="A425" s="171">
        <v>415</v>
      </c>
      <c r="B425" s="171" t="s">
        <v>1140</v>
      </c>
      <c r="C425" s="171" t="s">
        <v>1644</v>
      </c>
      <c r="D425" s="93" t="s">
        <v>1284</v>
      </c>
      <c r="E425" s="93" t="s">
        <v>990</v>
      </c>
      <c r="F425" s="171">
        <v>15</v>
      </c>
      <c r="G425" s="172" t="s">
        <v>1009</v>
      </c>
    </row>
    <row r="426" spans="1:7" x14ac:dyDescent="0.25">
      <c r="A426" s="171">
        <v>416</v>
      </c>
      <c r="B426" s="171" t="s">
        <v>1140</v>
      </c>
      <c r="C426" s="171" t="s">
        <v>1645</v>
      </c>
      <c r="D426" s="93" t="s">
        <v>1284</v>
      </c>
      <c r="E426" s="93" t="s">
        <v>991</v>
      </c>
      <c r="F426" s="171">
        <v>10</v>
      </c>
      <c r="G426" s="172" t="s">
        <v>1066</v>
      </c>
    </row>
    <row r="427" spans="1:7" x14ac:dyDescent="0.25">
      <c r="A427" s="171">
        <v>417</v>
      </c>
      <c r="B427" s="171" t="s">
        <v>1140</v>
      </c>
      <c r="C427" s="171" t="s">
        <v>1646</v>
      </c>
      <c r="D427" s="93" t="s">
        <v>1284</v>
      </c>
      <c r="E427" s="93" t="s">
        <v>1131</v>
      </c>
      <c r="F427" s="171">
        <v>10</v>
      </c>
      <c r="G427" s="172" t="s">
        <v>989</v>
      </c>
    </row>
    <row r="428" spans="1:7" x14ac:dyDescent="0.25">
      <c r="A428" s="171">
        <v>418</v>
      </c>
      <c r="B428" s="171" t="s">
        <v>1140</v>
      </c>
      <c r="C428" s="171" t="s">
        <v>1647</v>
      </c>
      <c r="D428" s="93" t="s">
        <v>1284</v>
      </c>
      <c r="E428" s="93" t="s">
        <v>1151</v>
      </c>
      <c r="F428" s="171">
        <v>1</v>
      </c>
      <c r="G428" s="172" t="s">
        <v>1152</v>
      </c>
    </row>
    <row r="429" spans="1:7" x14ac:dyDescent="0.25">
      <c r="A429" s="171">
        <v>419</v>
      </c>
      <c r="B429" s="171" t="s">
        <v>1140</v>
      </c>
      <c r="C429" s="171" t="s">
        <v>1648</v>
      </c>
      <c r="D429" s="93" t="s">
        <v>1284</v>
      </c>
      <c r="E429" s="93" t="s">
        <v>990</v>
      </c>
      <c r="F429" s="171">
        <v>10</v>
      </c>
      <c r="G429" s="172" t="s">
        <v>989</v>
      </c>
    </row>
    <row r="430" spans="1:7" x14ac:dyDescent="0.25">
      <c r="A430" s="171">
        <v>420</v>
      </c>
      <c r="B430" s="171" t="s">
        <v>1140</v>
      </c>
      <c r="C430" s="171" t="s">
        <v>1649</v>
      </c>
      <c r="D430" s="93" t="s">
        <v>1284</v>
      </c>
      <c r="E430" s="93" t="s">
        <v>991</v>
      </c>
      <c r="F430" s="171">
        <v>10</v>
      </c>
      <c r="G430" s="172" t="s">
        <v>1066</v>
      </c>
    </row>
    <row r="431" spans="1:7" x14ac:dyDescent="0.25">
      <c r="A431" s="171">
        <v>421</v>
      </c>
      <c r="B431" s="171" t="s">
        <v>1153</v>
      </c>
      <c r="C431" s="171" t="s">
        <v>1650</v>
      </c>
      <c r="D431" s="93" t="s">
        <v>1388</v>
      </c>
      <c r="E431" s="93" t="s">
        <v>1010</v>
      </c>
      <c r="F431" s="171">
        <v>10</v>
      </c>
      <c r="G431" s="172" t="s">
        <v>1011</v>
      </c>
    </row>
    <row r="432" spans="1:7" x14ac:dyDescent="0.25">
      <c r="A432" s="171">
        <v>422</v>
      </c>
      <c r="B432" s="171" t="s">
        <v>1153</v>
      </c>
      <c r="C432" s="171" t="s">
        <v>1651</v>
      </c>
      <c r="D432" s="93" t="s">
        <v>1388</v>
      </c>
      <c r="E432" s="93" t="s">
        <v>1059</v>
      </c>
      <c r="F432" s="171">
        <v>10</v>
      </c>
      <c r="G432" s="172" t="s">
        <v>994</v>
      </c>
    </row>
    <row r="433" spans="1:7" x14ac:dyDescent="0.25">
      <c r="A433" s="171">
        <v>423</v>
      </c>
      <c r="B433" s="171" t="s">
        <v>1153</v>
      </c>
      <c r="C433" s="171" t="s">
        <v>1652</v>
      </c>
      <c r="D433" s="93" t="s">
        <v>1318</v>
      </c>
      <c r="E433" s="93" t="s">
        <v>1137</v>
      </c>
      <c r="F433" s="171">
        <v>1</v>
      </c>
      <c r="G433" s="172" t="s">
        <v>1138</v>
      </c>
    </row>
    <row r="434" spans="1:7" x14ac:dyDescent="0.25">
      <c r="A434" s="171">
        <v>424</v>
      </c>
      <c r="B434" s="171" t="s">
        <v>1153</v>
      </c>
      <c r="C434" s="171" t="s">
        <v>1653</v>
      </c>
      <c r="D434" s="93" t="s">
        <v>1318</v>
      </c>
      <c r="E434" s="93" t="s">
        <v>1028</v>
      </c>
      <c r="F434" s="171">
        <v>10</v>
      </c>
      <c r="G434" s="172" t="s">
        <v>989</v>
      </c>
    </row>
    <row r="435" spans="1:7" x14ac:dyDescent="0.25">
      <c r="A435" s="171">
        <v>425</v>
      </c>
      <c r="B435" s="171" t="s">
        <v>1153</v>
      </c>
      <c r="C435" s="171" t="s">
        <v>1654</v>
      </c>
      <c r="D435" s="93" t="s">
        <v>1318</v>
      </c>
      <c r="E435" s="93" t="s">
        <v>1061</v>
      </c>
      <c r="F435" s="171">
        <v>10</v>
      </c>
      <c r="G435" s="172" t="s">
        <v>1062</v>
      </c>
    </row>
    <row r="436" spans="1:7" x14ac:dyDescent="0.25">
      <c r="A436" s="171">
        <v>426</v>
      </c>
      <c r="B436" s="171" t="s">
        <v>1153</v>
      </c>
      <c r="C436" s="171" t="s">
        <v>1655</v>
      </c>
      <c r="D436" s="93" t="s">
        <v>1318</v>
      </c>
      <c r="E436" s="93" t="s">
        <v>1137</v>
      </c>
      <c r="F436" s="171">
        <v>1</v>
      </c>
      <c r="G436" s="172" t="s">
        <v>1138</v>
      </c>
    </row>
    <row r="437" spans="1:7" x14ac:dyDescent="0.25">
      <c r="A437" s="171">
        <v>427</v>
      </c>
      <c r="B437" s="171" t="s">
        <v>1153</v>
      </c>
      <c r="C437" s="171" t="s">
        <v>1656</v>
      </c>
      <c r="D437" s="93" t="s">
        <v>1318</v>
      </c>
      <c r="E437" s="93" t="s">
        <v>1059</v>
      </c>
      <c r="F437" s="171">
        <v>10</v>
      </c>
      <c r="G437" s="172" t="s">
        <v>994</v>
      </c>
    </row>
    <row r="438" spans="1:7" x14ac:dyDescent="0.25">
      <c r="A438" s="171">
        <v>428</v>
      </c>
      <c r="B438" s="171" t="s">
        <v>1153</v>
      </c>
      <c r="C438" s="171" t="s">
        <v>1657</v>
      </c>
      <c r="D438" s="93" t="s">
        <v>1318</v>
      </c>
      <c r="E438" s="93" t="s">
        <v>1061</v>
      </c>
      <c r="F438" s="171">
        <v>10</v>
      </c>
      <c r="G438" s="172" t="s">
        <v>1062</v>
      </c>
    </row>
    <row r="439" spans="1:7" x14ac:dyDescent="0.25">
      <c r="A439" s="171">
        <v>429</v>
      </c>
      <c r="B439" s="171" t="s">
        <v>1153</v>
      </c>
      <c r="C439" s="171" t="s">
        <v>1658</v>
      </c>
      <c r="D439" s="93" t="s">
        <v>1246</v>
      </c>
      <c r="E439" s="93" t="s">
        <v>996</v>
      </c>
      <c r="F439" s="171">
        <v>10</v>
      </c>
      <c r="G439" s="172" t="s">
        <v>998</v>
      </c>
    </row>
    <row r="440" spans="1:7" x14ac:dyDescent="0.25">
      <c r="A440" s="171">
        <v>430</v>
      </c>
      <c r="B440" s="171" t="s">
        <v>1153</v>
      </c>
      <c r="C440" s="171" t="s">
        <v>1659</v>
      </c>
      <c r="D440" s="93" t="s">
        <v>1388</v>
      </c>
      <c r="E440" s="93" t="s">
        <v>1106</v>
      </c>
      <c r="F440" s="171">
        <v>10</v>
      </c>
      <c r="G440" s="172" t="s">
        <v>1009</v>
      </c>
    </row>
    <row r="441" spans="1:7" x14ac:dyDescent="0.25">
      <c r="A441" s="171">
        <v>431</v>
      </c>
      <c r="B441" s="171" t="s">
        <v>1153</v>
      </c>
      <c r="C441" s="171" t="s">
        <v>1660</v>
      </c>
      <c r="D441" s="93" t="s">
        <v>1388</v>
      </c>
      <c r="E441" s="93" t="s">
        <v>1048</v>
      </c>
      <c r="F441" s="171">
        <v>10</v>
      </c>
      <c r="G441" s="172" t="s">
        <v>1009</v>
      </c>
    </row>
    <row r="442" spans="1:7" x14ac:dyDescent="0.25">
      <c r="A442" s="171">
        <v>432</v>
      </c>
      <c r="B442" s="171" t="s">
        <v>1153</v>
      </c>
      <c r="C442" s="171" t="s">
        <v>1661</v>
      </c>
      <c r="D442" s="93" t="s">
        <v>1388</v>
      </c>
      <c r="E442" s="93" t="s">
        <v>990</v>
      </c>
      <c r="F442" s="171">
        <v>10</v>
      </c>
      <c r="G442" s="172" t="s">
        <v>989</v>
      </c>
    </row>
    <row r="443" spans="1:7" x14ac:dyDescent="0.25">
      <c r="A443" s="171">
        <v>433</v>
      </c>
      <c r="B443" s="171" t="s">
        <v>1153</v>
      </c>
      <c r="C443" s="171" t="s">
        <v>1662</v>
      </c>
      <c r="D443" s="93" t="s">
        <v>1388</v>
      </c>
      <c r="E443" s="93" t="s">
        <v>991</v>
      </c>
      <c r="F443" s="171">
        <v>6</v>
      </c>
      <c r="G443" s="172" t="s">
        <v>1154</v>
      </c>
    </row>
    <row r="444" spans="1:7" x14ac:dyDescent="0.25">
      <c r="A444" s="171">
        <v>434</v>
      </c>
      <c r="B444" s="171" t="s">
        <v>1153</v>
      </c>
      <c r="C444" s="171" t="s">
        <v>1663</v>
      </c>
      <c r="D444" s="93" t="s">
        <v>1388</v>
      </c>
      <c r="E444" s="93" t="s">
        <v>302</v>
      </c>
      <c r="F444" s="171">
        <v>10</v>
      </c>
      <c r="G444" s="172" t="s">
        <v>1007</v>
      </c>
    </row>
    <row r="445" spans="1:7" x14ac:dyDescent="0.25">
      <c r="A445" s="171">
        <v>435</v>
      </c>
      <c r="B445" s="171" t="s">
        <v>1153</v>
      </c>
      <c r="C445" s="171" t="s">
        <v>1664</v>
      </c>
      <c r="D445" s="93" t="s">
        <v>1388</v>
      </c>
      <c r="E445" s="93" t="s">
        <v>1141</v>
      </c>
      <c r="F445" s="171">
        <v>1</v>
      </c>
      <c r="G445" s="172" t="s">
        <v>1087</v>
      </c>
    </row>
    <row r="446" spans="1:7" x14ac:dyDescent="0.25">
      <c r="A446" s="171">
        <v>436</v>
      </c>
      <c r="B446" s="171" t="s">
        <v>1153</v>
      </c>
      <c r="C446" s="171" t="s">
        <v>1665</v>
      </c>
      <c r="D446" s="93" t="s">
        <v>1318</v>
      </c>
      <c r="E446" s="93" t="s">
        <v>1137</v>
      </c>
      <c r="F446" s="171">
        <v>1</v>
      </c>
      <c r="G446" s="172" t="s">
        <v>1138</v>
      </c>
    </row>
    <row r="447" spans="1:7" x14ac:dyDescent="0.25">
      <c r="A447" s="171">
        <v>437</v>
      </c>
      <c r="B447" s="171" t="s">
        <v>1153</v>
      </c>
      <c r="C447" s="171" t="s">
        <v>1666</v>
      </c>
      <c r="D447" s="93" t="s">
        <v>1318</v>
      </c>
      <c r="E447" s="93" t="s">
        <v>990</v>
      </c>
      <c r="F447" s="171">
        <v>10</v>
      </c>
      <c r="G447" s="172" t="s">
        <v>989</v>
      </c>
    </row>
    <row r="448" spans="1:7" x14ac:dyDescent="0.25">
      <c r="A448" s="171">
        <v>438</v>
      </c>
      <c r="B448" s="171" t="s">
        <v>1153</v>
      </c>
      <c r="C448" s="171" t="s">
        <v>1667</v>
      </c>
      <c r="D448" s="93" t="s">
        <v>1246</v>
      </c>
      <c r="E448" s="93" t="s">
        <v>990</v>
      </c>
      <c r="F448" s="171">
        <v>10</v>
      </c>
      <c r="G448" s="172" t="s">
        <v>989</v>
      </c>
    </row>
    <row r="449" spans="1:7" x14ac:dyDescent="0.25">
      <c r="A449" s="171">
        <v>439</v>
      </c>
      <c r="B449" s="171" t="s">
        <v>1153</v>
      </c>
      <c r="C449" s="171" t="s">
        <v>1668</v>
      </c>
      <c r="D449" s="93" t="s">
        <v>1246</v>
      </c>
      <c r="E449" s="93" t="s">
        <v>1092</v>
      </c>
      <c r="F449" s="171">
        <v>15</v>
      </c>
      <c r="G449" s="172" t="s">
        <v>1009</v>
      </c>
    </row>
    <row r="450" spans="1:7" x14ac:dyDescent="0.25">
      <c r="A450" s="171">
        <v>440</v>
      </c>
      <c r="B450" s="171" t="s">
        <v>1153</v>
      </c>
      <c r="C450" s="171" t="s">
        <v>1669</v>
      </c>
      <c r="D450" s="93" t="s">
        <v>1388</v>
      </c>
      <c r="E450" s="93" t="s">
        <v>1048</v>
      </c>
      <c r="F450" s="171">
        <v>10</v>
      </c>
      <c r="G450" s="172" t="s">
        <v>1009</v>
      </c>
    </row>
    <row r="451" spans="1:7" x14ac:dyDescent="0.25">
      <c r="A451" s="171">
        <v>441</v>
      </c>
      <c r="B451" s="171" t="s">
        <v>1153</v>
      </c>
      <c r="C451" s="171" t="s">
        <v>1670</v>
      </c>
      <c r="D451" s="93" t="s">
        <v>1388</v>
      </c>
      <c r="E451" s="93" t="s">
        <v>1106</v>
      </c>
      <c r="F451" s="171">
        <v>10</v>
      </c>
      <c r="G451" s="172" t="s">
        <v>1009</v>
      </c>
    </row>
    <row r="452" spans="1:7" x14ac:dyDescent="0.25">
      <c r="A452" s="171">
        <v>442</v>
      </c>
      <c r="B452" s="171" t="s">
        <v>1153</v>
      </c>
      <c r="C452" s="171" t="s">
        <v>1671</v>
      </c>
      <c r="D452" s="93" t="s">
        <v>1388</v>
      </c>
      <c r="E452" s="93" t="s">
        <v>1059</v>
      </c>
      <c r="F452" s="171">
        <v>10</v>
      </c>
      <c r="G452" s="172" t="s">
        <v>994</v>
      </c>
    </row>
    <row r="453" spans="1:7" x14ac:dyDescent="0.25">
      <c r="A453" s="171">
        <v>443</v>
      </c>
      <c r="B453" s="171" t="s">
        <v>1153</v>
      </c>
      <c r="C453" s="171" t="s">
        <v>1672</v>
      </c>
      <c r="D453" s="93" t="s">
        <v>1388</v>
      </c>
      <c r="E453" s="93" t="s">
        <v>1155</v>
      </c>
      <c r="F453" s="171">
        <v>1</v>
      </c>
      <c r="G453" s="172" t="s">
        <v>1156</v>
      </c>
    </row>
    <row r="454" spans="1:7" x14ac:dyDescent="0.25">
      <c r="A454" s="171">
        <v>444</v>
      </c>
      <c r="B454" s="171" t="s">
        <v>1153</v>
      </c>
      <c r="C454" s="171" t="s">
        <v>1673</v>
      </c>
      <c r="D454" s="93" t="s">
        <v>1388</v>
      </c>
      <c r="E454" s="93" t="s">
        <v>1032</v>
      </c>
      <c r="F454" s="171">
        <v>10</v>
      </c>
      <c r="G454" s="172" t="s">
        <v>1034</v>
      </c>
    </row>
    <row r="455" spans="1:7" x14ac:dyDescent="0.25">
      <c r="A455" s="171">
        <v>445</v>
      </c>
      <c r="B455" s="171" t="s">
        <v>1153</v>
      </c>
      <c r="C455" s="171" t="s">
        <v>1674</v>
      </c>
      <c r="D455" s="93" t="s">
        <v>1388</v>
      </c>
      <c r="E455" s="93" t="s">
        <v>1106</v>
      </c>
      <c r="F455" s="171">
        <v>10</v>
      </c>
      <c r="G455" s="172" t="s">
        <v>1009</v>
      </c>
    </row>
    <row r="456" spans="1:7" x14ac:dyDescent="0.25">
      <c r="A456" s="171">
        <v>446</v>
      </c>
      <c r="B456" s="171" t="s">
        <v>1153</v>
      </c>
      <c r="C456" s="171" t="s">
        <v>1675</v>
      </c>
      <c r="D456" s="93" t="s">
        <v>1388</v>
      </c>
      <c r="E456" s="93" t="s">
        <v>993</v>
      </c>
      <c r="F456" s="171">
        <v>10</v>
      </c>
      <c r="G456" s="172" t="s">
        <v>994</v>
      </c>
    </row>
    <row r="457" spans="1:7" x14ac:dyDescent="0.25">
      <c r="A457" s="171">
        <v>447</v>
      </c>
      <c r="B457" s="171" t="s">
        <v>1153</v>
      </c>
      <c r="C457" s="171" t="s">
        <v>1676</v>
      </c>
      <c r="D457" s="93" t="s">
        <v>1388</v>
      </c>
      <c r="E457" s="93" t="s">
        <v>1059</v>
      </c>
      <c r="F457" s="171">
        <v>10</v>
      </c>
      <c r="G457" s="172" t="s">
        <v>994</v>
      </c>
    </row>
    <row r="458" spans="1:7" x14ac:dyDescent="0.25">
      <c r="A458" s="171">
        <v>448</v>
      </c>
      <c r="B458" s="171" t="s">
        <v>1153</v>
      </c>
      <c r="C458" s="171" t="s">
        <v>1677</v>
      </c>
      <c r="D458" s="93" t="s">
        <v>1388</v>
      </c>
      <c r="E458" s="93" t="s">
        <v>1157</v>
      </c>
      <c r="F458" s="171">
        <v>1</v>
      </c>
      <c r="G458" s="172" t="s">
        <v>1158</v>
      </c>
    </row>
    <row r="459" spans="1:7" x14ac:dyDescent="0.25">
      <c r="A459" s="171">
        <v>449</v>
      </c>
      <c r="B459" s="171" t="s">
        <v>1153</v>
      </c>
      <c r="C459" s="171" t="s">
        <v>1678</v>
      </c>
      <c r="D459" s="93" t="s">
        <v>1388</v>
      </c>
      <c r="E459" s="93" t="s">
        <v>1155</v>
      </c>
      <c r="F459" s="171">
        <v>1</v>
      </c>
      <c r="G459" s="172" t="s">
        <v>1156</v>
      </c>
    </row>
    <row r="460" spans="1:7" x14ac:dyDescent="0.25">
      <c r="A460" s="171">
        <v>450</v>
      </c>
      <c r="B460" s="171" t="s">
        <v>1153</v>
      </c>
      <c r="C460" s="171" t="s">
        <v>1679</v>
      </c>
      <c r="D460" s="93" t="s">
        <v>1388</v>
      </c>
      <c r="E460" s="93" t="s">
        <v>1159</v>
      </c>
      <c r="F460" s="171">
        <v>1</v>
      </c>
      <c r="G460" s="172" t="s">
        <v>1067</v>
      </c>
    </row>
    <row r="461" spans="1:7" x14ac:dyDescent="0.25">
      <c r="A461" s="171">
        <v>451</v>
      </c>
      <c r="B461" s="171" t="s">
        <v>1153</v>
      </c>
      <c r="C461" s="171" t="s">
        <v>1680</v>
      </c>
      <c r="D461" s="93" t="s">
        <v>1388</v>
      </c>
      <c r="E461" s="93" t="s">
        <v>1024</v>
      </c>
      <c r="F461" s="171">
        <v>1</v>
      </c>
      <c r="G461" s="172" t="s">
        <v>1160</v>
      </c>
    </row>
    <row r="462" spans="1:7" x14ac:dyDescent="0.25">
      <c r="A462" s="171">
        <v>452</v>
      </c>
      <c r="B462" s="171" t="s">
        <v>1153</v>
      </c>
      <c r="C462" s="171" t="s">
        <v>1681</v>
      </c>
      <c r="D462" s="93" t="s">
        <v>1246</v>
      </c>
      <c r="E462" s="93" t="s">
        <v>1038</v>
      </c>
      <c r="F462" s="171">
        <v>1</v>
      </c>
      <c r="G462" s="172" t="s">
        <v>1013</v>
      </c>
    </row>
    <row r="463" spans="1:7" x14ac:dyDescent="0.25">
      <c r="A463" s="171">
        <v>453</v>
      </c>
      <c r="B463" s="171" t="s">
        <v>1153</v>
      </c>
      <c r="C463" s="171" t="s">
        <v>1682</v>
      </c>
      <c r="D463" s="93" t="s">
        <v>1246</v>
      </c>
      <c r="E463" s="93" t="s">
        <v>1026</v>
      </c>
      <c r="F463" s="171">
        <v>10</v>
      </c>
      <c r="G463" s="172" t="s">
        <v>1161</v>
      </c>
    </row>
    <row r="464" spans="1:7" x14ac:dyDescent="0.25">
      <c r="A464" s="171">
        <v>454</v>
      </c>
      <c r="B464" s="171" t="s">
        <v>1153</v>
      </c>
      <c r="C464" s="171" t="s">
        <v>1683</v>
      </c>
      <c r="D464" s="93" t="s">
        <v>1246</v>
      </c>
      <c r="E464" s="93" t="s">
        <v>1088</v>
      </c>
      <c r="F464" s="171">
        <v>10</v>
      </c>
      <c r="G464" s="172" t="s">
        <v>989</v>
      </c>
    </row>
    <row r="465" spans="1:7" x14ac:dyDescent="0.25">
      <c r="A465" s="171">
        <v>455</v>
      </c>
      <c r="B465" s="171" t="s">
        <v>1153</v>
      </c>
      <c r="C465" s="171" t="s">
        <v>1684</v>
      </c>
      <c r="D465" s="93" t="s">
        <v>1246</v>
      </c>
      <c r="E465" s="93" t="s">
        <v>999</v>
      </c>
      <c r="F465" s="171">
        <v>15</v>
      </c>
      <c r="G465" s="172" t="s">
        <v>1047</v>
      </c>
    </row>
    <row r="466" spans="1:7" x14ac:dyDescent="0.25">
      <c r="A466" s="171">
        <v>456</v>
      </c>
      <c r="B466" s="171" t="s">
        <v>1153</v>
      </c>
      <c r="C466" s="171" t="s">
        <v>1685</v>
      </c>
      <c r="D466" s="93" t="s">
        <v>1388</v>
      </c>
      <c r="E466" s="93" t="s">
        <v>1032</v>
      </c>
      <c r="F466" s="171">
        <v>5</v>
      </c>
      <c r="G466" s="172" t="s">
        <v>989</v>
      </c>
    </row>
    <row r="467" spans="1:7" x14ac:dyDescent="0.25">
      <c r="A467" s="171">
        <v>457</v>
      </c>
      <c r="B467" s="171" t="s">
        <v>1153</v>
      </c>
      <c r="C467" s="171" t="s">
        <v>1686</v>
      </c>
      <c r="D467" s="93" t="s">
        <v>1388</v>
      </c>
      <c r="E467" s="93" t="s">
        <v>1032</v>
      </c>
      <c r="F467" s="171">
        <v>5</v>
      </c>
      <c r="G467" s="172" t="s">
        <v>982</v>
      </c>
    </row>
    <row r="468" spans="1:7" x14ac:dyDescent="0.25">
      <c r="A468" s="171">
        <v>458</v>
      </c>
      <c r="B468" s="171" t="s">
        <v>1153</v>
      </c>
      <c r="C468" s="171" t="s">
        <v>1687</v>
      </c>
      <c r="D468" s="93" t="s">
        <v>1388</v>
      </c>
      <c r="E468" s="93" t="s">
        <v>993</v>
      </c>
      <c r="F468" s="171">
        <v>10</v>
      </c>
      <c r="G468" s="172" t="s">
        <v>994</v>
      </c>
    </row>
    <row r="469" spans="1:7" x14ac:dyDescent="0.25">
      <c r="A469" s="171">
        <v>459</v>
      </c>
      <c r="B469" s="171" t="s">
        <v>1153</v>
      </c>
      <c r="C469" s="171" t="s">
        <v>1688</v>
      </c>
      <c r="D469" s="93" t="s">
        <v>1388</v>
      </c>
      <c r="E469" s="93" t="s">
        <v>995</v>
      </c>
      <c r="F469" s="171">
        <v>15</v>
      </c>
      <c r="G469" s="172" t="s">
        <v>1047</v>
      </c>
    </row>
    <row r="470" spans="1:7" x14ac:dyDescent="0.25">
      <c r="A470" s="171">
        <v>460</v>
      </c>
      <c r="B470" s="171" t="s">
        <v>1153</v>
      </c>
      <c r="C470" s="171" t="s">
        <v>1689</v>
      </c>
      <c r="D470" s="93" t="s">
        <v>1388</v>
      </c>
      <c r="E470" s="93" t="s">
        <v>1028</v>
      </c>
      <c r="F470" s="171">
        <v>15</v>
      </c>
      <c r="G470" s="172" t="s">
        <v>1009</v>
      </c>
    </row>
    <row r="471" spans="1:7" x14ac:dyDescent="0.25">
      <c r="A471" s="171">
        <v>461</v>
      </c>
      <c r="B471" s="171" t="s">
        <v>1153</v>
      </c>
      <c r="C471" s="171" t="s">
        <v>1690</v>
      </c>
      <c r="D471" s="93" t="s">
        <v>1388</v>
      </c>
      <c r="E471" s="93" t="s">
        <v>999</v>
      </c>
      <c r="F471" s="171">
        <v>30</v>
      </c>
      <c r="G471" s="172" t="s">
        <v>1000</v>
      </c>
    </row>
    <row r="472" spans="1:7" x14ac:dyDescent="0.25">
      <c r="A472" s="171">
        <v>462</v>
      </c>
      <c r="B472" s="171" t="s">
        <v>1153</v>
      </c>
      <c r="C472" s="171" t="s">
        <v>1691</v>
      </c>
      <c r="D472" s="93" t="s">
        <v>1388</v>
      </c>
      <c r="E472" s="93" t="s">
        <v>1026</v>
      </c>
      <c r="F472" s="171">
        <v>10</v>
      </c>
      <c r="G472" s="172" t="s">
        <v>1161</v>
      </c>
    </row>
    <row r="473" spans="1:7" x14ac:dyDescent="0.25">
      <c r="A473" s="171">
        <v>463</v>
      </c>
      <c r="B473" s="171" t="s">
        <v>1153</v>
      </c>
      <c r="C473" s="171" t="s">
        <v>1692</v>
      </c>
      <c r="D473" s="93" t="s">
        <v>1388</v>
      </c>
      <c r="E473" s="93" t="s">
        <v>1010</v>
      </c>
      <c r="F473" s="171">
        <v>10</v>
      </c>
      <c r="G473" s="172" t="s">
        <v>1011</v>
      </c>
    </row>
    <row r="474" spans="1:7" x14ac:dyDescent="0.25">
      <c r="A474" s="171">
        <v>464</v>
      </c>
      <c r="B474" s="171" t="s">
        <v>1153</v>
      </c>
      <c r="C474" s="171" t="s">
        <v>1693</v>
      </c>
      <c r="D474" s="93" t="s">
        <v>1388</v>
      </c>
      <c r="E474" s="93" t="s">
        <v>1015</v>
      </c>
      <c r="F474" s="171">
        <v>12</v>
      </c>
      <c r="G474" s="172" t="s">
        <v>1162</v>
      </c>
    </row>
    <row r="475" spans="1:7" x14ac:dyDescent="0.25">
      <c r="A475" s="171">
        <v>465</v>
      </c>
      <c r="B475" s="171" t="s">
        <v>1153</v>
      </c>
      <c r="C475" s="171" t="s">
        <v>1694</v>
      </c>
      <c r="D475" s="93" t="s">
        <v>1388</v>
      </c>
      <c r="E475" s="93" t="s">
        <v>1015</v>
      </c>
      <c r="F475" s="171">
        <v>18</v>
      </c>
      <c r="G475" s="172" t="s">
        <v>1053</v>
      </c>
    </row>
    <row r="476" spans="1:7" x14ac:dyDescent="0.25">
      <c r="A476" s="171">
        <v>466</v>
      </c>
      <c r="B476" s="171" t="s">
        <v>1153</v>
      </c>
      <c r="C476" s="171" t="s">
        <v>1695</v>
      </c>
      <c r="D476" s="93" t="s">
        <v>1388</v>
      </c>
      <c r="E476" s="93" t="s">
        <v>1096</v>
      </c>
      <c r="F476" s="171">
        <v>20</v>
      </c>
      <c r="G476" s="172" t="s">
        <v>1128</v>
      </c>
    </row>
    <row r="477" spans="1:7" x14ac:dyDescent="0.25">
      <c r="A477" s="171">
        <v>467</v>
      </c>
      <c r="B477" s="171" t="s">
        <v>1153</v>
      </c>
      <c r="C477" s="171" t="s">
        <v>1696</v>
      </c>
      <c r="D477" s="93" t="s">
        <v>1388</v>
      </c>
      <c r="E477" s="93" t="s">
        <v>999</v>
      </c>
      <c r="F477" s="171">
        <v>30</v>
      </c>
      <c r="G477" s="172" t="s">
        <v>1000</v>
      </c>
    </row>
    <row r="478" spans="1:7" x14ac:dyDescent="0.25">
      <c r="A478" s="171">
        <v>468</v>
      </c>
      <c r="B478" s="171" t="s">
        <v>1153</v>
      </c>
      <c r="C478" s="171" t="s">
        <v>1697</v>
      </c>
      <c r="D478" s="93" t="s">
        <v>1388</v>
      </c>
      <c r="E478" s="93" t="s">
        <v>1026</v>
      </c>
      <c r="F478" s="171">
        <v>10</v>
      </c>
      <c r="G478" s="172" t="s">
        <v>1161</v>
      </c>
    </row>
    <row r="479" spans="1:7" x14ac:dyDescent="0.25">
      <c r="A479" s="171">
        <v>469</v>
      </c>
      <c r="B479" s="171" t="s">
        <v>1153</v>
      </c>
      <c r="C479" s="171" t="s">
        <v>1698</v>
      </c>
      <c r="D479" s="93" t="s">
        <v>1388</v>
      </c>
      <c r="E479" s="93" t="s">
        <v>1017</v>
      </c>
      <c r="F479" s="171">
        <v>30</v>
      </c>
      <c r="G479" s="172" t="s">
        <v>1007</v>
      </c>
    </row>
    <row r="480" spans="1:7" x14ac:dyDescent="0.25">
      <c r="A480" s="171">
        <v>470</v>
      </c>
      <c r="B480" s="171" t="s">
        <v>1153</v>
      </c>
      <c r="C480" s="171" t="s">
        <v>1699</v>
      </c>
      <c r="D480" s="93" t="s">
        <v>1246</v>
      </c>
      <c r="E480" s="93" t="s">
        <v>1010</v>
      </c>
      <c r="F480" s="171">
        <v>10</v>
      </c>
      <c r="G480" s="172" t="s">
        <v>1011</v>
      </c>
    </row>
    <row r="481" spans="1:7" x14ac:dyDescent="0.25">
      <c r="A481" s="171">
        <v>471</v>
      </c>
      <c r="B481" s="171" t="s">
        <v>1153</v>
      </c>
      <c r="C481" s="171" t="s">
        <v>1700</v>
      </c>
      <c r="D481" s="93" t="s">
        <v>1388</v>
      </c>
      <c r="E481" s="93" t="s">
        <v>1163</v>
      </c>
      <c r="F481" s="171">
        <v>1</v>
      </c>
      <c r="G481" s="172" t="s">
        <v>1164</v>
      </c>
    </row>
    <row r="482" spans="1:7" x14ac:dyDescent="0.25">
      <c r="A482" s="171">
        <v>472</v>
      </c>
      <c r="B482" s="171" t="s">
        <v>1153</v>
      </c>
      <c r="C482" s="171" t="s">
        <v>1701</v>
      </c>
      <c r="D482" s="93" t="s">
        <v>1388</v>
      </c>
      <c r="E482" s="93" t="s">
        <v>1059</v>
      </c>
      <c r="F482" s="171">
        <v>10</v>
      </c>
      <c r="G482" s="172" t="s">
        <v>994</v>
      </c>
    </row>
    <row r="483" spans="1:7" x14ac:dyDescent="0.25">
      <c r="A483" s="171">
        <v>473</v>
      </c>
      <c r="B483" s="171" t="s">
        <v>1153</v>
      </c>
      <c r="C483" s="171" t="s">
        <v>1702</v>
      </c>
      <c r="D483" s="93" t="s">
        <v>1388</v>
      </c>
      <c r="E483" s="93" t="s">
        <v>1059</v>
      </c>
      <c r="F483" s="171">
        <v>10</v>
      </c>
      <c r="G483" s="172" t="s">
        <v>994</v>
      </c>
    </row>
    <row r="484" spans="1:7" x14ac:dyDescent="0.25">
      <c r="A484" s="171">
        <v>474</v>
      </c>
      <c r="B484" s="171" t="s">
        <v>1153</v>
      </c>
      <c r="C484" s="171" t="s">
        <v>1703</v>
      </c>
      <c r="D484" s="93" t="s">
        <v>1388</v>
      </c>
      <c r="E484" s="93" t="s">
        <v>1106</v>
      </c>
      <c r="F484" s="171">
        <v>10</v>
      </c>
      <c r="G484" s="172" t="s">
        <v>1009</v>
      </c>
    </row>
    <row r="485" spans="1:7" x14ac:dyDescent="0.25">
      <c r="A485" s="171">
        <v>475</v>
      </c>
      <c r="B485" s="171" t="s">
        <v>1153</v>
      </c>
      <c r="C485" s="171" t="s">
        <v>1704</v>
      </c>
      <c r="D485" s="93" t="s">
        <v>1388</v>
      </c>
      <c r="E485" s="93" t="s">
        <v>1031</v>
      </c>
      <c r="F485" s="171">
        <v>10</v>
      </c>
      <c r="G485" s="172" t="s">
        <v>1007</v>
      </c>
    </row>
    <row r="486" spans="1:7" x14ac:dyDescent="0.25">
      <c r="A486" s="171">
        <v>476</v>
      </c>
      <c r="B486" s="171" t="s">
        <v>1153</v>
      </c>
      <c r="C486" s="171" t="s">
        <v>1705</v>
      </c>
      <c r="D486" s="93" t="s">
        <v>1388</v>
      </c>
      <c r="E486" s="93" t="s">
        <v>1014</v>
      </c>
      <c r="F486" s="171">
        <v>10</v>
      </c>
      <c r="G486" s="172" t="s">
        <v>994</v>
      </c>
    </row>
    <row r="487" spans="1:7" x14ac:dyDescent="0.25">
      <c r="A487" s="171">
        <v>477</v>
      </c>
      <c r="B487" s="171" t="s">
        <v>1153</v>
      </c>
      <c r="C487" s="171" t="s">
        <v>1706</v>
      </c>
      <c r="D487" s="93" t="s">
        <v>1388</v>
      </c>
      <c r="E487" s="93" t="s">
        <v>1059</v>
      </c>
      <c r="F487" s="171">
        <v>10</v>
      </c>
      <c r="G487" s="172" t="s">
        <v>994</v>
      </c>
    </row>
    <row r="488" spans="1:7" x14ac:dyDescent="0.25">
      <c r="A488" s="171">
        <v>478</v>
      </c>
      <c r="B488" s="171" t="s">
        <v>1153</v>
      </c>
      <c r="C488" s="171" t="s">
        <v>1707</v>
      </c>
      <c r="D488" s="93" t="s">
        <v>1388</v>
      </c>
      <c r="E488" s="93" t="s">
        <v>1012</v>
      </c>
      <c r="F488" s="171">
        <v>10</v>
      </c>
      <c r="G488" s="172" t="s">
        <v>1013</v>
      </c>
    </row>
    <row r="489" spans="1:7" x14ac:dyDescent="0.25">
      <c r="A489" s="171">
        <v>479</v>
      </c>
      <c r="B489" s="171" t="s">
        <v>1153</v>
      </c>
      <c r="C489" s="171" t="s">
        <v>1708</v>
      </c>
      <c r="D489" s="93" t="s">
        <v>1388</v>
      </c>
      <c r="E489" s="93" t="s">
        <v>778</v>
      </c>
      <c r="F489" s="171">
        <v>10</v>
      </c>
      <c r="G489" s="172" t="s">
        <v>1000</v>
      </c>
    </row>
    <row r="490" spans="1:7" x14ac:dyDescent="0.25">
      <c r="A490" s="171">
        <v>480</v>
      </c>
      <c r="B490" s="171" t="s">
        <v>1153</v>
      </c>
      <c r="C490" s="171" t="s">
        <v>1709</v>
      </c>
      <c r="D490" s="93" t="s">
        <v>1388</v>
      </c>
      <c r="E490" s="93" t="s">
        <v>1071</v>
      </c>
      <c r="F490" s="171">
        <v>10</v>
      </c>
      <c r="G490" s="172" t="s">
        <v>994</v>
      </c>
    </row>
    <row r="491" spans="1:7" x14ac:dyDescent="0.25">
      <c r="A491" s="171">
        <v>481</v>
      </c>
      <c r="B491" s="171" t="s">
        <v>1153</v>
      </c>
      <c r="C491" s="171" t="s">
        <v>1710</v>
      </c>
      <c r="D491" s="93" t="s">
        <v>1388</v>
      </c>
      <c r="E491" s="93" t="s">
        <v>1012</v>
      </c>
      <c r="F491" s="171">
        <v>10</v>
      </c>
      <c r="G491" s="172" t="s">
        <v>1013</v>
      </c>
    </row>
    <row r="492" spans="1:7" x14ac:dyDescent="0.25">
      <c r="A492" s="171">
        <v>482</v>
      </c>
      <c r="B492" s="171" t="s">
        <v>1153</v>
      </c>
      <c r="C492" s="171" t="s">
        <v>1711</v>
      </c>
      <c r="D492" s="93" t="s">
        <v>1388</v>
      </c>
      <c r="E492" s="93" t="s">
        <v>1165</v>
      </c>
      <c r="F492" s="171">
        <v>10</v>
      </c>
      <c r="G492" s="172" t="s">
        <v>1166</v>
      </c>
    </row>
    <row r="493" spans="1:7" x14ac:dyDescent="0.25">
      <c r="A493" s="171">
        <v>483</v>
      </c>
      <c r="B493" s="171" t="s">
        <v>1153</v>
      </c>
      <c r="C493" s="171" t="s">
        <v>1712</v>
      </c>
      <c r="D493" s="93" t="s">
        <v>1388</v>
      </c>
      <c r="E493" s="93" t="s">
        <v>1035</v>
      </c>
      <c r="F493" s="171">
        <v>1</v>
      </c>
      <c r="G493" s="172" t="s">
        <v>1036</v>
      </c>
    </row>
    <row r="494" spans="1:7" x14ac:dyDescent="0.25">
      <c r="A494" s="171">
        <v>484</v>
      </c>
      <c r="B494" s="171" t="s">
        <v>1153</v>
      </c>
      <c r="C494" s="171" t="s">
        <v>1713</v>
      </c>
      <c r="D494" s="93" t="s">
        <v>1412</v>
      </c>
      <c r="E494" s="93" t="s">
        <v>1028</v>
      </c>
      <c r="F494" s="171">
        <v>10</v>
      </c>
      <c r="G494" s="172" t="s">
        <v>989</v>
      </c>
    </row>
    <row r="495" spans="1:7" x14ac:dyDescent="0.25">
      <c r="A495" s="171">
        <v>485</v>
      </c>
      <c r="B495" s="171" t="s">
        <v>1153</v>
      </c>
      <c r="C495" s="171" t="s">
        <v>1714</v>
      </c>
      <c r="D495" s="93" t="s">
        <v>1388</v>
      </c>
      <c r="E495" s="93" t="s">
        <v>1072</v>
      </c>
      <c r="F495" s="171">
        <v>1</v>
      </c>
      <c r="G495" s="172" t="s">
        <v>1149</v>
      </c>
    </row>
    <row r="496" spans="1:7" x14ac:dyDescent="0.25">
      <c r="A496" s="171">
        <v>486</v>
      </c>
      <c r="B496" s="171" t="s">
        <v>1153</v>
      </c>
      <c r="C496" s="171" t="s">
        <v>1715</v>
      </c>
      <c r="D496" s="93" t="s">
        <v>1388</v>
      </c>
      <c r="E496" s="93" t="s">
        <v>1035</v>
      </c>
      <c r="F496" s="171">
        <v>2</v>
      </c>
      <c r="G496" s="172" t="s">
        <v>1167</v>
      </c>
    </row>
    <row r="497" spans="1:7" x14ac:dyDescent="0.25">
      <c r="A497" s="171">
        <v>487</v>
      </c>
      <c r="B497" s="171" t="s">
        <v>1153</v>
      </c>
      <c r="C497" s="171" t="s">
        <v>1716</v>
      </c>
      <c r="D497" s="93" t="s">
        <v>1388</v>
      </c>
      <c r="E497" s="93" t="s">
        <v>1102</v>
      </c>
      <c r="F497" s="171">
        <v>2</v>
      </c>
      <c r="G497" s="172" t="s">
        <v>1168</v>
      </c>
    </row>
    <row r="498" spans="1:7" x14ac:dyDescent="0.25">
      <c r="A498" s="171">
        <v>488</v>
      </c>
      <c r="B498" s="171" t="s">
        <v>1153</v>
      </c>
      <c r="C498" s="171" t="s">
        <v>1717</v>
      </c>
      <c r="D498" s="93" t="s">
        <v>1388</v>
      </c>
      <c r="E498" s="93" t="s">
        <v>1159</v>
      </c>
      <c r="F498" s="171">
        <v>1</v>
      </c>
      <c r="G498" s="172" t="s">
        <v>1067</v>
      </c>
    </row>
    <row r="499" spans="1:7" x14ac:dyDescent="0.25">
      <c r="A499" s="171">
        <v>489</v>
      </c>
      <c r="B499" s="171" t="s">
        <v>1153</v>
      </c>
      <c r="C499" s="171" t="s">
        <v>1718</v>
      </c>
      <c r="D499" s="93" t="s">
        <v>1388</v>
      </c>
      <c r="E499" s="93" t="s">
        <v>1024</v>
      </c>
      <c r="F499" s="171">
        <v>1</v>
      </c>
      <c r="G499" s="172" t="s">
        <v>1160</v>
      </c>
    </row>
    <row r="500" spans="1:7" x14ac:dyDescent="0.25">
      <c r="A500" s="171">
        <v>490</v>
      </c>
      <c r="B500" s="171" t="s">
        <v>1153</v>
      </c>
      <c r="C500" s="171" t="s">
        <v>1719</v>
      </c>
      <c r="D500" s="93" t="s">
        <v>1388</v>
      </c>
      <c r="E500" s="93" t="s">
        <v>1105</v>
      </c>
      <c r="F500" s="171">
        <v>10</v>
      </c>
      <c r="G500" s="172" t="s">
        <v>998</v>
      </c>
    </row>
    <row r="501" spans="1:7" x14ac:dyDescent="0.25">
      <c r="A501" s="171">
        <v>491</v>
      </c>
      <c r="B501" s="171" t="s">
        <v>1153</v>
      </c>
      <c r="C501" s="171" t="s">
        <v>1720</v>
      </c>
      <c r="D501" s="93" t="s">
        <v>1388</v>
      </c>
      <c r="E501" s="93" t="s">
        <v>778</v>
      </c>
      <c r="F501" s="171">
        <v>2</v>
      </c>
      <c r="G501" s="172" t="s">
        <v>1060</v>
      </c>
    </row>
    <row r="502" spans="1:7" x14ac:dyDescent="0.25">
      <c r="A502" s="171">
        <v>492</v>
      </c>
      <c r="B502" s="171" t="s">
        <v>1153</v>
      </c>
      <c r="C502" s="171" t="s">
        <v>1721</v>
      </c>
      <c r="D502" s="93" t="s">
        <v>1388</v>
      </c>
      <c r="E502" s="93" t="s">
        <v>1050</v>
      </c>
      <c r="F502" s="171">
        <v>1</v>
      </c>
      <c r="G502" s="172" t="s">
        <v>1051</v>
      </c>
    </row>
    <row r="503" spans="1:7" x14ac:dyDescent="0.25">
      <c r="A503" s="171">
        <v>493</v>
      </c>
      <c r="B503" s="171" t="s">
        <v>1153</v>
      </c>
      <c r="C503" s="171" t="s">
        <v>1722</v>
      </c>
      <c r="D503" s="93" t="s">
        <v>1388</v>
      </c>
      <c r="E503" s="93" t="s">
        <v>1026</v>
      </c>
      <c r="F503" s="171">
        <v>10</v>
      </c>
      <c r="G503" s="172" t="s">
        <v>1161</v>
      </c>
    </row>
    <row r="504" spans="1:7" x14ac:dyDescent="0.25">
      <c r="A504" s="171">
        <v>494</v>
      </c>
      <c r="B504" s="171" t="s">
        <v>1153</v>
      </c>
      <c r="C504" s="171" t="s">
        <v>1723</v>
      </c>
      <c r="D504" s="93" t="s">
        <v>1388</v>
      </c>
      <c r="E504" s="93" t="s">
        <v>1012</v>
      </c>
      <c r="F504" s="171">
        <v>10</v>
      </c>
      <c r="G504" s="172" t="s">
        <v>1013</v>
      </c>
    </row>
    <row r="505" spans="1:7" x14ac:dyDescent="0.25">
      <c r="A505" s="171">
        <v>495</v>
      </c>
      <c r="B505" s="171" t="s">
        <v>1153</v>
      </c>
      <c r="C505" s="171" t="s">
        <v>1724</v>
      </c>
      <c r="D505" s="93" t="s">
        <v>1388</v>
      </c>
      <c r="E505" s="93" t="s">
        <v>990</v>
      </c>
      <c r="F505" s="171">
        <v>10</v>
      </c>
      <c r="G505" s="172" t="s">
        <v>989</v>
      </c>
    </row>
    <row r="506" spans="1:7" x14ac:dyDescent="0.25">
      <c r="A506" s="171">
        <v>496</v>
      </c>
      <c r="B506" s="171" t="s">
        <v>1169</v>
      </c>
      <c r="C506" s="171" t="s">
        <v>1725</v>
      </c>
      <c r="D506" s="93" t="s">
        <v>1427</v>
      </c>
      <c r="E506" s="93" t="s">
        <v>981</v>
      </c>
      <c r="F506" s="171">
        <v>10</v>
      </c>
      <c r="G506" s="172" t="s">
        <v>983</v>
      </c>
    </row>
    <row r="507" spans="1:7" x14ac:dyDescent="0.25">
      <c r="A507" s="171">
        <v>497</v>
      </c>
      <c r="B507" s="171" t="s">
        <v>1169</v>
      </c>
      <c r="C507" s="171" t="s">
        <v>1726</v>
      </c>
      <c r="D507" s="93" t="s">
        <v>1427</v>
      </c>
      <c r="E507" s="93" t="s">
        <v>1059</v>
      </c>
      <c r="F507" s="171">
        <v>10</v>
      </c>
      <c r="G507" s="172" t="s">
        <v>994</v>
      </c>
    </row>
    <row r="508" spans="1:7" x14ac:dyDescent="0.25">
      <c r="A508" s="171">
        <v>498</v>
      </c>
      <c r="B508" s="171" t="s">
        <v>1169</v>
      </c>
      <c r="C508" s="171" t="s">
        <v>1727</v>
      </c>
      <c r="D508" s="93" t="s">
        <v>1427</v>
      </c>
      <c r="E508" s="93" t="s">
        <v>1071</v>
      </c>
      <c r="F508" s="171">
        <v>10</v>
      </c>
      <c r="G508" s="172" t="s">
        <v>994</v>
      </c>
    </row>
    <row r="509" spans="1:7" x14ac:dyDescent="0.25">
      <c r="A509" s="171">
        <v>499</v>
      </c>
      <c r="B509" s="171" t="s">
        <v>1169</v>
      </c>
      <c r="C509" s="171" t="s">
        <v>1728</v>
      </c>
      <c r="D509" s="93" t="s">
        <v>1427</v>
      </c>
      <c r="E509" s="93" t="s">
        <v>1012</v>
      </c>
      <c r="F509" s="171">
        <v>10</v>
      </c>
      <c r="G509" s="172" t="s">
        <v>1013</v>
      </c>
    </row>
    <row r="510" spans="1:7" x14ac:dyDescent="0.25">
      <c r="A510" s="171">
        <v>500</v>
      </c>
      <c r="B510" s="171" t="s">
        <v>1169</v>
      </c>
      <c r="C510" s="171" t="s">
        <v>1729</v>
      </c>
      <c r="D510" s="93" t="s">
        <v>1284</v>
      </c>
      <c r="E510" s="93" t="s">
        <v>995</v>
      </c>
      <c r="F510" s="171">
        <v>15</v>
      </c>
      <c r="G510" s="172" t="s">
        <v>1047</v>
      </c>
    </row>
    <row r="511" spans="1:7" x14ac:dyDescent="0.25">
      <c r="A511" s="171">
        <v>501</v>
      </c>
      <c r="B511" s="171" t="s">
        <v>1169</v>
      </c>
      <c r="C511" s="171" t="s">
        <v>1730</v>
      </c>
      <c r="D511" s="93" t="s">
        <v>1284</v>
      </c>
      <c r="E511" s="93" t="s">
        <v>993</v>
      </c>
      <c r="F511" s="171">
        <v>10</v>
      </c>
      <c r="G511" s="172" t="s">
        <v>994</v>
      </c>
    </row>
    <row r="512" spans="1:7" x14ac:dyDescent="0.25">
      <c r="A512" s="171">
        <v>502</v>
      </c>
      <c r="B512" s="171" t="s">
        <v>1169</v>
      </c>
      <c r="C512" s="171" t="s">
        <v>1731</v>
      </c>
      <c r="D512" s="93" t="s">
        <v>1284</v>
      </c>
      <c r="E512" s="93" t="s">
        <v>1019</v>
      </c>
      <c r="F512" s="171">
        <v>30</v>
      </c>
      <c r="G512" s="172" t="s">
        <v>1007</v>
      </c>
    </row>
    <row r="513" spans="1:7" x14ac:dyDescent="0.25">
      <c r="A513" s="171">
        <v>503</v>
      </c>
      <c r="B513" s="171" t="s">
        <v>1169</v>
      </c>
      <c r="C513" s="171" t="s">
        <v>1732</v>
      </c>
      <c r="D513" s="93" t="s">
        <v>1284</v>
      </c>
      <c r="E513" s="93" t="s">
        <v>1010</v>
      </c>
      <c r="F513" s="171">
        <v>10</v>
      </c>
      <c r="G513" s="172" t="s">
        <v>1011</v>
      </c>
    </row>
    <row r="514" spans="1:7" x14ac:dyDescent="0.25">
      <c r="A514" s="171">
        <v>504</v>
      </c>
      <c r="B514" s="171" t="s">
        <v>1169</v>
      </c>
      <c r="C514" s="171" t="s">
        <v>1733</v>
      </c>
      <c r="D514" s="93" t="s">
        <v>1284</v>
      </c>
      <c r="E514" s="93" t="s">
        <v>1032</v>
      </c>
      <c r="F514" s="171">
        <v>10</v>
      </c>
      <c r="G514" s="172" t="s">
        <v>1129</v>
      </c>
    </row>
    <row r="515" spans="1:7" x14ac:dyDescent="0.25">
      <c r="A515" s="171">
        <v>505</v>
      </c>
      <c r="B515" s="171" t="s">
        <v>1169</v>
      </c>
      <c r="C515" s="171" t="s">
        <v>1734</v>
      </c>
      <c r="D515" s="93" t="s">
        <v>1244</v>
      </c>
      <c r="E515" s="93" t="s">
        <v>1028</v>
      </c>
      <c r="F515" s="171">
        <v>1</v>
      </c>
      <c r="G515" s="172" t="s">
        <v>988</v>
      </c>
    </row>
    <row r="516" spans="1:7" x14ac:dyDescent="0.25">
      <c r="A516" s="171">
        <v>506</v>
      </c>
      <c r="B516" s="171" t="s">
        <v>1169</v>
      </c>
      <c r="C516" s="171" t="s">
        <v>1735</v>
      </c>
      <c r="D516" s="93" t="s">
        <v>1427</v>
      </c>
      <c r="E516" s="93" t="s">
        <v>1078</v>
      </c>
      <c r="F516" s="171">
        <v>15</v>
      </c>
      <c r="G516" s="172" t="s">
        <v>1047</v>
      </c>
    </row>
    <row r="517" spans="1:7" x14ac:dyDescent="0.25">
      <c r="A517" s="171">
        <v>507</v>
      </c>
      <c r="B517" s="171" t="s">
        <v>1169</v>
      </c>
      <c r="C517" s="171" t="s">
        <v>1736</v>
      </c>
      <c r="D517" s="93" t="s">
        <v>1427</v>
      </c>
      <c r="E517" s="93" t="s">
        <v>991</v>
      </c>
      <c r="F517" s="171">
        <v>10</v>
      </c>
      <c r="G517" s="172" t="s">
        <v>1066</v>
      </c>
    </row>
    <row r="518" spans="1:7" x14ac:dyDescent="0.25">
      <c r="A518" s="171">
        <v>508</v>
      </c>
      <c r="B518" s="171" t="s">
        <v>1169</v>
      </c>
      <c r="C518" s="171" t="s">
        <v>1737</v>
      </c>
      <c r="D518" s="93" t="s">
        <v>1284</v>
      </c>
      <c r="E518" s="93" t="s">
        <v>1076</v>
      </c>
      <c r="F518" s="171">
        <v>1</v>
      </c>
      <c r="G518" s="172" t="s">
        <v>1145</v>
      </c>
    </row>
    <row r="519" spans="1:7" x14ac:dyDescent="0.25">
      <c r="A519" s="171">
        <v>509</v>
      </c>
      <c r="B519" s="171" t="s">
        <v>1169</v>
      </c>
      <c r="C519" s="171" t="s">
        <v>1738</v>
      </c>
      <c r="D519" s="93" t="s">
        <v>1284</v>
      </c>
      <c r="E519" s="93" t="s">
        <v>991</v>
      </c>
      <c r="F519" s="171">
        <v>10</v>
      </c>
      <c r="G519" s="172" t="s">
        <v>1066</v>
      </c>
    </row>
    <row r="520" spans="1:7" x14ac:dyDescent="0.25">
      <c r="A520" s="171">
        <v>510</v>
      </c>
      <c r="B520" s="171" t="s">
        <v>1169</v>
      </c>
      <c r="C520" s="171" t="s">
        <v>1739</v>
      </c>
      <c r="D520" s="93" t="s">
        <v>1284</v>
      </c>
      <c r="E520" s="93" t="s">
        <v>1170</v>
      </c>
      <c r="F520" s="171">
        <v>1</v>
      </c>
      <c r="G520" s="172" t="s">
        <v>1171</v>
      </c>
    </row>
    <row r="521" spans="1:7" x14ac:dyDescent="0.25">
      <c r="A521" s="171">
        <v>511</v>
      </c>
      <c r="B521" s="171" t="s">
        <v>1169</v>
      </c>
      <c r="C521" s="171" t="s">
        <v>1740</v>
      </c>
      <c r="D521" s="93" t="s">
        <v>1284</v>
      </c>
      <c r="E521" s="93" t="s">
        <v>990</v>
      </c>
      <c r="F521" s="171">
        <v>15</v>
      </c>
      <c r="G521" s="172" t="s">
        <v>1009</v>
      </c>
    </row>
    <row r="522" spans="1:7" x14ac:dyDescent="0.25">
      <c r="A522" s="171">
        <v>512</v>
      </c>
      <c r="B522" s="171" t="s">
        <v>1169</v>
      </c>
      <c r="C522" s="171" t="s">
        <v>1741</v>
      </c>
      <c r="D522" s="93" t="s">
        <v>1284</v>
      </c>
      <c r="E522" s="93" t="s">
        <v>1141</v>
      </c>
      <c r="F522" s="171">
        <v>1</v>
      </c>
      <c r="G522" s="172" t="s">
        <v>1087</v>
      </c>
    </row>
    <row r="523" spans="1:7" x14ac:dyDescent="0.25">
      <c r="A523" s="171">
        <v>513</v>
      </c>
      <c r="B523" s="171" t="s">
        <v>1169</v>
      </c>
      <c r="C523" s="171" t="s">
        <v>1742</v>
      </c>
      <c r="D523" s="93" t="s">
        <v>1427</v>
      </c>
      <c r="E523" s="93" t="s">
        <v>1172</v>
      </c>
      <c r="F523" s="171">
        <v>1</v>
      </c>
      <c r="G523" s="172" t="s">
        <v>1173</v>
      </c>
    </row>
    <row r="524" spans="1:7" x14ac:dyDescent="0.25">
      <c r="A524" s="171">
        <v>514</v>
      </c>
      <c r="B524" s="171" t="s">
        <v>1169</v>
      </c>
      <c r="C524" s="171" t="s">
        <v>1743</v>
      </c>
      <c r="D524" s="93" t="s">
        <v>1427</v>
      </c>
      <c r="E524" s="93" t="s">
        <v>1059</v>
      </c>
      <c r="F524" s="171">
        <v>10</v>
      </c>
      <c r="G524" s="172" t="s">
        <v>994</v>
      </c>
    </row>
    <row r="525" spans="1:7" x14ac:dyDescent="0.25">
      <c r="A525" s="171">
        <v>515</v>
      </c>
      <c r="B525" s="171" t="s">
        <v>1169</v>
      </c>
      <c r="C525" s="171" t="s">
        <v>1744</v>
      </c>
      <c r="D525" s="93" t="s">
        <v>1427</v>
      </c>
      <c r="E525" s="93" t="s">
        <v>1010</v>
      </c>
      <c r="F525" s="171">
        <v>10</v>
      </c>
      <c r="G525" s="172" t="s">
        <v>1018</v>
      </c>
    </row>
    <row r="526" spans="1:7" x14ac:dyDescent="0.25">
      <c r="A526" s="171">
        <v>516</v>
      </c>
      <c r="B526" s="171" t="s">
        <v>1169</v>
      </c>
      <c r="C526" s="171" t="s">
        <v>1745</v>
      </c>
      <c r="D526" s="93" t="s">
        <v>1427</v>
      </c>
      <c r="E526" s="93" t="s">
        <v>1014</v>
      </c>
      <c r="F526" s="171">
        <v>10</v>
      </c>
      <c r="G526" s="172" t="s">
        <v>989</v>
      </c>
    </row>
    <row r="527" spans="1:7" x14ac:dyDescent="0.25">
      <c r="A527" s="171">
        <v>517</v>
      </c>
      <c r="B527" s="171" t="s">
        <v>1169</v>
      </c>
      <c r="C527" s="171" t="s">
        <v>1746</v>
      </c>
      <c r="D527" s="93" t="s">
        <v>1241</v>
      </c>
      <c r="E527" s="93" t="s">
        <v>990</v>
      </c>
      <c r="F527" s="171">
        <v>10</v>
      </c>
      <c r="G527" s="172" t="s">
        <v>989</v>
      </c>
    </row>
    <row r="528" spans="1:7" x14ac:dyDescent="0.25">
      <c r="A528" s="171">
        <v>518</v>
      </c>
      <c r="B528" s="171" t="s">
        <v>1169</v>
      </c>
      <c r="C528" s="171" t="s">
        <v>1747</v>
      </c>
      <c r="D528" s="93" t="s">
        <v>1241</v>
      </c>
      <c r="E528" s="93" t="s">
        <v>1076</v>
      </c>
      <c r="F528" s="171">
        <v>1</v>
      </c>
      <c r="G528" s="172" t="s">
        <v>1145</v>
      </c>
    </row>
    <row r="529" spans="1:7" x14ac:dyDescent="0.25">
      <c r="A529" s="171">
        <v>519</v>
      </c>
      <c r="B529" s="171" t="s">
        <v>1169</v>
      </c>
      <c r="C529" s="171" t="s">
        <v>1748</v>
      </c>
      <c r="D529" s="93" t="s">
        <v>1241</v>
      </c>
      <c r="E529" s="93" t="s">
        <v>1028</v>
      </c>
      <c r="F529" s="171">
        <v>10</v>
      </c>
      <c r="G529" s="172" t="s">
        <v>989</v>
      </c>
    </row>
    <row r="530" spans="1:7" x14ac:dyDescent="0.25">
      <c r="A530" s="171">
        <v>520</v>
      </c>
      <c r="B530" s="171" t="s">
        <v>1169</v>
      </c>
      <c r="C530" s="171" t="s">
        <v>1749</v>
      </c>
      <c r="D530" s="93" t="s">
        <v>1241</v>
      </c>
      <c r="E530" s="93" t="s">
        <v>1029</v>
      </c>
      <c r="F530" s="171">
        <v>10</v>
      </c>
      <c r="G530" s="172" t="s">
        <v>1075</v>
      </c>
    </row>
    <row r="531" spans="1:7" x14ac:dyDescent="0.25">
      <c r="A531" s="171">
        <v>521</v>
      </c>
      <c r="B531" s="171" t="s">
        <v>1169</v>
      </c>
      <c r="C531" s="171" t="s">
        <v>1750</v>
      </c>
      <c r="D531" s="93" t="s">
        <v>1241</v>
      </c>
      <c r="E531" s="93" t="s">
        <v>1040</v>
      </c>
      <c r="F531" s="171">
        <v>10</v>
      </c>
      <c r="G531" s="172" t="s">
        <v>1009</v>
      </c>
    </row>
    <row r="532" spans="1:7" x14ac:dyDescent="0.25">
      <c r="A532" s="171">
        <v>522</v>
      </c>
      <c r="B532" s="171" t="s">
        <v>1169</v>
      </c>
      <c r="C532" s="171" t="s">
        <v>1751</v>
      </c>
      <c r="D532" s="93" t="s">
        <v>1241</v>
      </c>
      <c r="E532" s="93" t="s">
        <v>1035</v>
      </c>
      <c r="F532" s="171">
        <v>1</v>
      </c>
      <c r="G532" s="172" t="s">
        <v>1036</v>
      </c>
    </row>
    <row r="533" spans="1:7" x14ac:dyDescent="0.25">
      <c r="A533" s="171">
        <v>523</v>
      </c>
      <c r="B533" s="171" t="s">
        <v>1169</v>
      </c>
      <c r="C533" s="171" t="s">
        <v>1752</v>
      </c>
      <c r="D533" s="93" t="s">
        <v>1241</v>
      </c>
      <c r="E533" s="93" t="s">
        <v>1069</v>
      </c>
      <c r="F533" s="171">
        <v>10</v>
      </c>
      <c r="G533" s="172" t="s">
        <v>998</v>
      </c>
    </row>
    <row r="534" spans="1:7" x14ac:dyDescent="0.25">
      <c r="A534" s="171">
        <v>524</v>
      </c>
      <c r="B534" s="171" t="s">
        <v>1169</v>
      </c>
      <c r="C534" s="171" t="s">
        <v>1753</v>
      </c>
      <c r="D534" s="93" t="s">
        <v>1241</v>
      </c>
      <c r="E534" s="93" t="s">
        <v>1031</v>
      </c>
      <c r="F534" s="171">
        <v>10</v>
      </c>
      <c r="G534" s="172" t="s">
        <v>1007</v>
      </c>
    </row>
    <row r="535" spans="1:7" x14ac:dyDescent="0.25">
      <c r="A535" s="171">
        <v>525</v>
      </c>
      <c r="B535" s="171" t="s">
        <v>1169</v>
      </c>
      <c r="C535" s="171" t="s">
        <v>1754</v>
      </c>
      <c r="D535" s="93" t="s">
        <v>1241</v>
      </c>
      <c r="E535" s="93" t="s">
        <v>995</v>
      </c>
      <c r="F535" s="171">
        <v>10</v>
      </c>
      <c r="G535" s="172" t="s">
        <v>994</v>
      </c>
    </row>
    <row r="536" spans="1:7" x14ac:dyDescent="0.25">
      <c r="A536" s="171">
        <v>526</v>
      </c>
      <c r="B536" s="171" t="s">
        <v>1169</v>
      </c>
      <c r="C536" s="171" t="s">
        <v>1755</v>
      </c>
      <c r="D536" s="93" t="s">
        <v>1241</v>
      </c>
      <c r="E536" s="93" t="s">
        <v>1010</v>
      </c>
      <c r="F536" s="171">
        <v>10</v>
      </c>
      <c r="G536" s="172" t="s">
        <v>1011</v>
      </c>
    </row>
    <row r="537" spans="1:7" x14ac:dyDescent="0.25">
      <c r="A537" s="171">
        <v>527</v>
      </c>
      <c r="B537" s="171" t="s">
        <v>1169</v>
      </c>
      <c r="C537" s="171" t="s">
        <v>1756</v>
      </c>
      <c r="D537" s="93" t="s">
        <v>1241</v>
      </c>
      <c r="E537" s="93" t="s">
        <v>987</v>
      </c>
      <c r="F537" s="171">
        <v>10</v>
      </c>
      <c r="G537" s="172" t="s">
        <v>989</v>
      </c>
    </row>
    <row r="538" spans="1:7" x14ac:dyDescent="0.25">
      <c r="A538" s="171">
        <v>528</v>
      </c>
      <c r="B538" s="171" t="s">
        <v>1169</v>
      </c>
      <c r="C538" s="171" t="s">
        <v>1757</v>
      </c>
      <c r="D538" s="93" t="s">
        <v>1241</v>
      </c>
      <c r="E538" s="93" t="s">
        <v>1032</v>
      </c>
      <c r="F538" s="171">
        <v>10</v>
      </c>
      <c r="G538" s="172" t="s">
        <v>1129</v>
      </c>
    </row>
    <row r="539" spans="1:7" x14ac:dyDescent="0.25">
      <c r="A539" s="171">
        <v>529</v>
      </c>
      <c r="B539" s="171" t="s">
        <v>1169</v>
      </c>
      <c r="C539" s="171" t="s">
        <v>1758</v>
      </c>
      <c r="D539" s="93" t="s">
        <v>1241</v>
      </c>
      <c r="E539" s="93" t="s">
        <v>1014</v>
      </c>
      <c r="F539" s="171">
        <v>10</v>
      </c>
      <c r="G539" s="172" t="s">
        <v>994</v>
      </c>
    </row>
    <row r="540" spans="1:7" x14ac:dyDescent="0.25">
      <c r="A540" s="171">
        <v>530</v>
      </c>
      <c r="B540" s="171" t="s">
        <v>1169</v>
      </c>
      <c r="C540" s="171" t="s">
        <v>1759</v>
      </c>
      <c r="D540" s="93" t="s">
        <v>1241</v>
      </c>
      <c r="E540" s="93" t="s">
        <v>984</v>
      </c>
      <c r="F540" s="171">
        <v>10</v>
      </c>
      <c r="G540" s="172" t="s">
        <v>989</v>
      </c>
    </row>
    <row r="541" spans="1:7" x14ac:dyDescent="0.25">
      <c r="A541" s="171">
        <v>531</v>
      </c>
      <c r="B541" s="171" t="s">
        <v>1169</v>
      </c>
      <c r="C541" s="171" t="s">
        <v>1760</v>
      </c>
      <c r="D541" s="93" t="s">
        <v>1241</v>
      </c>
      <c r="E541" s="93" t="s">
        <v>990</v>
      </c>
      <c r="F541" s="171">
        <v>10</v>
      </c>
      <c r="G541" s="172" t="s">
        <v>989</v>
      </c>
    </row>
    <row r="542" spans="1:7" x14ac:dyDescent="0.25">
      <c r="A542" s="171">
        <v>532</v>
      </c>
      <c r="B542" s="171" t="s">
        <v>1169</v>
      </c>
      <c r="C542" s="171" t="s">
        <v>1761</v>
      </c>
      <c r="D542" s="93" t="s">
        <v>1241</v>
      </c>
      <c r="E542" s="93" t="s">
        <v>1065</v>
      </c>
      <c r="F542" s="171">
        <v>10</v>
      </c>
      <c r="G542" s="172" t="s">
        <v>1066</v>
      </c>
    </row>
    <row r="543" spans="1:7" x14ac:dyDescent="0.25">
      <c r="A543" s="171">
        <v>533</v>
      </c>
      <c r="B543" s="171" t="s">
        <v>1169</v>
      </c>
      <c r="C543" s="171" t="s">
        <v>1762</v>
      </c>
      <c r="D543" s="93" t="s">
        <v>1241</v>
      </c>
      <c r="E543" s="93" t="s">
        <v>1029</v>
      </c>
      <c r="F543" s="171">
        <v>10</v>
      </c>
      <c r="G543" s="172" t="s">
        <v>1075</v>
      </c>
    </row>
    <row r="544" spans="1:7" x14ac:dyDescent="0.25">
      <c r="A544" s="171">
        <v>534</v>
      </c>
      <c r="B544" s="171" t="s">
        <v>1169</v>
      </c>
      <c r="C544" s="171" t="s">
        <v>1763</v>
      </c>
      <c r="D544" s="93" t="s">
        <v>1241</v>
      </c>
      <c r="E544" s="93" t="s">
        <v>1076</v>
      </c>
      <c r="F544" s="171">
        <v>1</v>
      </c>
      <c r="G544" s="172" t="s">
        <v>1145</v>
      </c>
    </row>
    <row r="545" spans="1:7" x14ac:dyDescent="0.25">
      <c r="A545" s="171">
        <v>535</v>
      </c>
      <c r="B545" s="171" t="s">
        <v>1169</v>
      </c>
      <c r="C545" s="171" t="s">
        <v>1764</v>
      </c>
      <c r="D545" s="93" t="s">
        <v>1241</v>
      </c>
      <c r="E545" s="93" t="s">
        <v>1014</v>
      </c>
      <c r="F545" s="171">
        <v>10</v>
      </c>
      <c r="G545" s="172" t="s">
        <v>994</v>
      </c>
    </row>
    <row r="546" spans="1:7" x14ac:dyDescent="0.25">
      <c r="A546" s="171">
        <v>536</v>
      </c>
      <c r="B546" s="171" t="s">
        <v>1174</v>
      </c>
      <c r="C546" s="171" t="s">
        <v>1765</v>
      </c>
      <c r="D546" s="93" t="s">
        <v>1246</v>
      </c>
      <c r="E546" s="93" t="s">
        <v>993</v>
      </c>
      <c r="F546" s="171">
        <v>10</v>
      </c>
      <c r="G546" s="172" t="s">
        <v>994</v>
      </c>
    </row>
    <row r="547" spans="1:7" x14ac:dyDescent="0.25">
      <c r="A547" s="171">
        <v>537</v>
      </c>
      <c r="B547" s="171" t="s">
        <v>1174</v>
      </c>
      <c r="C547" s="171" t="s">
        <v>1766</v>
      </c>
      <c r="D547" s="93" t="s">
        <v>1246</v>
      </c>
      <c r="E547" s="93" t="s">
        <v>996</v>
      </c>
      <c r="F547" s="171">
        <v>10</v>
      </c>
      <c r="G547" s="172" t="s">
        <v>998</v>
      </c>
    </row>
    <row r="548" spans="1:7" x14ac:dyDescent="0.25">
      <c r="A548" s="171">
        <v>538</v>
      </c>
      <c r="B548" s="171" t="s">
        <v>1174</v>
      </c>
      <c r="C548" s="171" t="s">
        <v>1767</v>
      </c>
      <c r="D548" s="93" t="s">
        <v>1246</v>
      </c>
      <c r="E548" s="93" t="s">
        <v>984</v>
      </c>
      <c r="F548" s="171">
        <v>10</v>
      </c>
      <c r="G548" s="172" t="s">
        <v>989</v>
      </c>
    </row>
    <row r="549" spans="1:7" x14ac:dyDescent="0.25">
      <c r="A549" s="171">
        <v>539</v>
      </c>
      <c r="B549" s="171" t="s">
        <v>1174</v>
      </c>
      <c r="C549" s="171" t="s">
        <v>1768</v>
      </c>
      <c r="D549" s="93" t="s">
        <v>1246</v>
      </c>
      <c r="E549" s="93" t="s">
        <v>990</v>
      </c>
      <c r="F549" s="171">
        <v>10</v>
      </c>
      <c r="G549" s="172" t="s">
        <v>989</v>
      </c>
    </row>
    <row r="550" spans="1:7" x14ac:dyDescent="0.25">
      <c r="A550" s="171">
        <v>540</v>
      </c>
      <c r="B550" s="171" t="s">
        <v>1174</v>
      </c>
      <c r="C550" s="171" t="s">
        <v>1769</v>
      </c>
      <c r="D550" s="93" t="s">
        <v>1244</v>
      </c>
      <c r="E550" s="93" t="s">
        <v>990</v>
      </c>
      <c r="F550" s="171">
        <v>20</v>
      </c>
      <c r="G550" s="172" t="s">
        <v>1129</v>
      </c>
    </row>
    <row r="551" spans="1:7" x14ac:dyDescent="0.25">
      <c r="A551" s="171">
        <v>541</v>
      </c>
      <c r="B551" s="171" t="s">
        <v>1174</v>
      </c>
      <c r="C551" s="171" t="s">
        <v>1770</v>
      </c>
      <c r="D551" s="93" t="s">
        <v>1427</v>
      </c>
      <c r="E551" s="93" t="s">
        <v>1012</v>
      </c>
      <c r="F551" s="171">
        <v>10</v>
      </c>
      <c r="G551" s="172" t="s">
        <v>1013</v>
      </c>
    </row>
    <row r="552" spans="1:7" x14ac:dyDescent="0.25">
      <c r="A552" s="171">
        <v>542</v>
      </c>
      <c r="B552" s="171" t="s">
        <v>1174</v>
      </c>
      <c r="C552" s="171" t="s">
        <v>1771</v>
      </c>
      <c r="D552" s="93" t="s">
        <v>1427</v>
      </c>
      <c r="E552" s="93" t="s">
        <v>1105</v>
      </c>
      <c r="F552" s="171">
        <v>10</v>
      </c>
      <c r="G552" s="172" t="s">
        <v>998</v>
      </c>
    </row>
    <row r="553" spans="1:7" x14ac:dyDescent="0.25">
      <c r="A553" s="171">
        <v>543</v>
      </c>
      <c r="B553" s="171" t="s">
        <v>1174</v>
      </c>
      <c r="C553" s="171" t="s">
        <v>1772</v>
      </c>
      <c r="D553" s="93" t="s">
        <v>1246</v>
      </c>
      <c r="E553" s="93" t="s">
        <v>1010</v>
      </c>
      <c r="F553" s="171">
        <v>10</v>
      </c>
      <c r="G553" s="172" t="s">
        <v>1011</v>
      </c>
    </row>
    <row r="554" spans="1:7" x14ac:dyDescent="0.25">
      <c r="A554" s="171">
        <v>544</v>
      </c>
      <c r="B554" s="171" t="s">
        <v>1174</v>
      </c>
      <c r="C554" s="171" t="s">
        <v>1773</v>
      </c>
      <c r="D554" s="93" t="s">
        <v>1246</v>
      </c>
      <c r="E554" s="93" t="s">
        <v>1175</v>
      </c>
      <c r="F554" s="171">
        <v>5</v>
      </c>
      <c r="G554" s="172" t="s">
        <v>1176</v>
      </c>
    </row>
    <row r="555" spans="1:7" x14ac:dyDescent="0.25">
      <c r="A555" s="171">
        <v>545</v>
      </c>
      <c r="B555" s="171" t="s">
        <v>1174</v>
      </c>
      <c r="C555" s="171" t="s">
        <v>1774</v>
      </c>
      <c r="D555" s="93" t="s">
        <v>1246</v>
      </c>
      <c r="E555" s="93" t="s">
        <v>1107</v>
      </c>
      <c r="F555" s="171">
        <v>1</v>
      </c>
      <c r="G555" s="172" t="s">
        <v>1108</v>
      </c>
    </row>
    <row r="556" spans="1:7" x14ac:dyDescent="0.25">
      <c r="A556" s="171">
        <v>546</v>
      </c>
      <c r="B556" s="171" t="s">
        <v>1174</v>
      </c>
      <c r="C556" s="171" t="s">
        <v>1775</v>
      </c>
      <c r="D556" s="93" t="s">
        <v>1246</v>
      </c>
      <c r="E556" s="93" t="s">
        <v>1040</v>
      </c>
      <c r="F556" s="171">
        <v>10</v>
      </c>
      <c r="G556" s="172" t="s">
        <v>1009</v>
      </c>
    </row>
    <row r="557" spans="1:7" x14ac:dyDescent="0.25">
      <c r="A557" s="171">
        <v>547</v>
      </c>
      <c r="B557" s="171" t="s">
        <v>1174</v>
      </c>
      <c r="C557" s="171" t="s">
        <v>1776</v>
      </c>
      <c r="D557" s="93" t="s">
        <v>1246</v>
      </c>
      <c r="E557" s="93" t="s">
        <v>1048</v>
      </c>
      <c r="F557" s="171">
        <v>12</v>
      </c>
      <c r="G557" s="172" t="s">
        <v>1037</v>
      </c>
    </row>
    <row r="558" spans="1:7" x14ac:dyDescent="0.25">
      <c r="A558" s="171">
        <v>548</v>
      </c>
      <c r="B558" s="171" t="s">
        <v>1174</v>
      </c>
      <c r="C558" s="171" t="s">
        <v>1777</v>
      </c>
      <c r="D558" s="93" t="s">
        <v>1427</v>
      </c>
      <c r="E558" s="93" t="s">
        <v>1014</v>
      </c>
      <c r="F558" s="171">
        <v>10</v>
      </c>
      <c r="G558" s="172" t="s">
        <v>994</v>
      </c>
    </row>
    <row r="559" spans="1:7" x14ac:dyDescent="0.25">
      <c r="A559" s="171">
        <v>549</v>
      </c>
      <c r="B559" s="171" t="s">
        <v>1174</v>
      </c>
      <c r="C559" s="171" t="s">
        <v>1778</v>
      </c>
      <c r="D559" s="93" t="s">
        <v>1427</v>
      </c>
      <c r="E559" s="93" t="s">
        <v>1105</v>
      </c>
      <c r="F559" s="171">
        <v>10</v>
      </c>
      <c r="G559" s="172" t="s">
        <v>998</v>
      </c>
    </row>
    <row r="560" spans="1:7" x14ac:dyDescent="0.25">
      <c r="A560" s="171">
        <v>550</v>
      </c>
      <c r="B560" s="171" t="s">
        <v>1174</v>
      </c>
      <c r="C560" s="171" t="s">
        <v>1779</v>
      </c>
      <c r="D560" s="93" t="s">
        <v>1427</v>
      </c>
      <c r="E560" s="93" t="s">
        <v>1012</v>
      </c>
      <c r="F560" s="171">
        <v>10</v>
      </c>
      <c r="G560" s="172" t="s">
        <v>1013</v>
      </c>
    </row>
    <row r="561" spans="1:7" x14ac:dyDescent="0.25">
      <c r="A561" s="171">
        <v>551</v>
      </c>
      <c r="B561" s="171" t="s">
        <v>1174</v>
      </c>
      <c r="C561" s="171" t="s">
        <v>1780</v>
      </c>
      <c r="D561" s="93" t="s">
        <v>1246</v>
      </c>
      <c r="E561" s="93" t="s">
        <v>1071</v>
      </c>
      <c r="F561" s="171">
        <v>10</v>
      </c>
      <c r="G561" s="172" t="s">
        <v>994</v>
      </c>
    </row>
    <row r="562" spans="1:7" x14ac:dyDescent="0.25">
      <c r="A562" s="171">
        <v>552</v>
      </c>
      <c r="B562" s="171" t="s">
        <v>1174</v>
      </c>
      <c r="C562" s="171" t="s">
        <v>1781</v>
      </c>
      <c r="D562" s="93" t="s">
        <v>1246</v>
      </c>
      <c r="E562" s="93" t="s">
        <v>1069</v>
      </c>
      <c r="F562" s="171">
        <v>10</v>
      </c>
      <c r="G562" s="172" t="s">
        <v>998</v>
      </c>
    </row>
    <row r="563" spans="1:7" x14ac:dyDescent="0.25">
      <c r="A563" s="171">
        <v>553</v>
      </c>
      <c r="B563" s="171" t="s">
        <v>1174</v>
      </c>
      <c r="C563" s="171" t="s">
        <v>1782</v>
      </c>
      <c r="D563" s="93" t="s">
        <v>1246</v>
      </c>
      <c r="E563" s="93" t="s">
        <v>1035</v>
      </c>
      <c r="F563" s="171">
        <v>1</v>
      </c>
      <c r="G563" s="172" t="s">
        <v>1036</v>
      </c>
    </row>
    <row r="564" spans="1:7" x14ac:dyDescent="0.25">
      <c r="A564" s="171">
        <v>554</v>
      </c>
      <c r="B564" s="171" t="s">
        <v>1174</v>
      </c>
      <c r="C564" s="171" t="s">
        <v>1783</v>
      </c>
      <c r="D564" s="93" t="s">
        <v>1246</v>
      </c>
      <c r="E564" s="93" t="s">
        <v>1040</v>
      </c>
      <c r="F564" s="171">
        <v>10</v>
      </c>
      <c r="G564" s="172" t="s">
        <v>1009</v>
      </c>
    </row>
    <row r="565" spans="1:7" x14ac:dyDescent="0.25">
      <c r="A565" s="171">
        <v>555</v>
      </c>
      <c r="B565" s="171" t="s">
        <v>1174</v>
      </c>
      <c r="C565" s="171" t="s">
        <v>1784</v>
      </c>
      <c r="D565" s="93" t="s">
        <v>1246</v>
      </c>
      <c r="E565" s="93" t="s">
        <v>984</v>
      </c>
      <c r="F565" s="171">
        <v>10</v>
      </c>
      <c r="G565" s="172" t="s">
        <v>989</v>
      </c>
    </row>
    <row r="566" spans="1:7" x14ac:dyDescent="0.25">
      <c r="A566" s="171">
        <v>556</v>
      </c>
      <c r="B566" s="171" t="s">
        <v>1174</v>
      </c>
      <c r="C566" s="171" t="s">
        <v>1785</v>
      </c>
      <c r="D566" s="93" t="s">
        <v>1427</v>
      </c>
      <c r="E566" s="93" t="s">
        <v>996</v>
      </c>
      <c r="F566" s="171">
        <v>10</v>
      </c>
      <c r="G566" s="172" t="s">
        <v>998</v>
      </c>
    </row>
    <row r="567" spans="1:7" x14ac:dyDescent="0.25">
      <c r="A567" s="171">
        <v>557</v>
      </c>
      <c r="B567" s="171" t="s">
        <v>1174</v>
      </c>
      <c r="C567" s="171" t="s">
        <v>1786</v>
      </c>
      <c r="D567" s="93" t="s">
        <v>1246</v>
      </c>
      <c r="E567" s="93" t="s">
        <v>1012</v>
      </c>
      <c r="F567" s="171">
        <v>10</v>
      </c>
      <c r="G567" s="172" t="s">
        <v>1013</v>
      </c>
    </row>
    <row r="568" spans="1:7" x14ac:dyDescent="0.25">
      <c r="A568" s="171">
        <v>558</v>
      </c>
      <c r="B568" s="171" t="s">
        <v>1174</v>
      </c>
      <c r="C568" s="171" t="s">
        <v>1787</v>
      </c>
      <c r="D568" s="93" t="s">
        <v>1246</v>
      </c>
      <c r="E568" s="93" t="s">
        <v>1040</v>
      </c>
      <c r="F568" s="171">
        <v>10</v>
      </c>
      <c r="G568" s="172" t="s">
        <v>1009</v>
      </c>
    </row>
    <row r="569" spans="1:7" x14ac:dyDescent="0.25">
      <c r="A569" s="171">
        <v>559</v>
      </c>
      <c r="B569" s="171" t="s">
        <v>1174</v>
      </c>
      <c r="C569" s="171" t="s">
        <v>1788</v>
      </c>
      <c r="D569" s="93" t="s">
        <v>1246</v>
      </c>
      <c r="E569" s="93" t="s">
        <v>1069</v>
      </c>
      <c r="F569" s="171">
        <v>10</v>
      </c>
      <c r="G569" s="172" t="s">
        <v>998</v>
      </c>
    </row>
    <row r="570" spans="1:7" x14ac:dyDescent="0.25">
      <c r="A570" s="171">
        <v>560</v>
      </c>
      <c r="B570" s="171" t="s">
        <v>1174</v>
      </c>
      <c r="C570" s="171" t="s">
        <v>1789</v>
      </c>
      <c r="D570" s="93" t="s">
        <v>1284</v>
      </c>
      <c r="E570" s="93" t="s">
        <v>1107</v>
      </c>
      <c r="F570" s="171">
        <v>1</v>
      </c>
      <c r="G570" s="172" t="s">
        <v>1108</v>
      </c>
    </row>
    <row r="571" spans="1:7" x14ac:dyDescent="0.25">
      <c r="A571" s="171">
        <v>561</v>
      </c>
      <c r="B571" s="171" t="s">
        <v>1174</v>
      </c>
      <c r="C571" s="171" t="s">
        <v>1790</v>
      </c>
      <c r="D571" s="93" t="s">
        <v>1284</v>
      </c>
      <c r="E571" s="93" t="s">
        <v>1048</v>
      </c>
      <c r="F571" s="171">
        <v>15</v>
      </c>
      <c r="G571" s="172" t="s">
        <v>1000</v>
      </c>
    </row>
    <row r="572" spans="1:7" x14ac:dyDescent="0.25">
      <c r="A572" s="171">
        <v>562</v>
      </c>
      <c r="B572" s="171" t="s">
        <v>1174</v>
      </c>
      <c r="C572" s="171" t="s">
        <v>1791</v>
      </c>
      <c r="D572" s="93" t="s">
        <v>1284</v>
      </c>
      <c r="E572" s="93" t="s">
        <v>1039</v>
      </c>
      <c r="F572" s="171">
        <v>10</v>
      </c>
      <c r="G572" s="172" t="s">
        <v>1013</v>
      </c>
    </row>
    <row r="573" spans="1:7" x14ac:dyDescent="0.25">
      <c r="A573" s="171">
        <v>563</v>
      </c>
      <c r="B573" s="171" t="s">
        <v>1174</v>
      </c>
      <c r="C573" s="171" t="s">
        <v>1792</v>
      </c>
      <c r="D573" s="93" t="s">
        <v>1284</v>
      </c>
      <c r="E573" s="93" t="s">
        <v>1040</v>
      </c>
      <c r="F573" s="171">
        <v>10</v>
      </c>
      <c r="G573" s="172" t="s">
        <v>1034</v>
      </c>
    </row>
    <row r="574" spans="1:7" x14ac:dyDescent="0.25">
      <c r="A574" s="171">
        <v>564</v>
      </c>
      <c r="B574" s="171" t="s">
        <v>1174</v>
      </c>
      <c r="C574" s="171" t="s">
        <v>1793</v>
      </c>
      <c r="D574" s="93" t="s">
        <v>1412</v>
      </c>
      <c r="E574" s="93" t="s">
        <v>1056</v>
      </c>
      <c r="F574" s="171">
        <v>1</v>
      </c>
      <c r="G574" s="172" t="s">
        <v>1057</v>
      </c>
    </row>
    <row r="575" spans="1:7" x14ac:dyDescent="0.25">
      <c r="A575" s="171">
        <v>565</v>
      </c>
      <c r="B575" s="171" t="s">
        <v>1174</v>
      </c>
      <c r="C575" s="171" t="s">
        <v>1794</v>
      </c>
      <c r="D575" s="93" t="s">
        <v>1284</v>
      </c>
      <c r="E575" s="93" t="s">
        <v>1061</v>
      </c>
      <c r="F575" s="171">
        <v>10</v>
      </c>
      <c r="G575" s="172" t="s">
        <v>1062</v>
      </c>
    </row>
    <row r="576" spans="1:7" x14ac:dyDescent="0.25">
      <c r="A576" s="171">
        <v>566</v>
      </c>
      <c r="B576" s="171" t="s">
        <v>1174</v>
      </c>
      <c r="C576" s="171" t="s">
        <v>1795</v>
      </c>
      <c r="D576" s="93" t="s">
        <v>1284</v>
      </c>
      <c r="E576" s="93" t="s">
        <v>778</v>
      </c>
      <c r="F576" s="171">
        <v>10</v>
      </c>
      <c r="G576" s="172" t="s">
        <v>1000</v>
      </c>
    </row>
    <row r="577" spans="1:7" x14ac:dyDescent="0.25">
      <c r="A577" s="171">
        <v>567</v>
      </c>
      <c r="B577" s="171" t="s">
        <v>1174</v>
      </c>
      <c r="C577" s="171" t="s">
        <v>1796</v>
      </c>
      <c r="D577" s="93" t="s">
        <v>1284</v>
      </c>
      <c r="E577" s="93" t="s">
        <v>1035</v>
      </c>
      <c r="F577" s="171">
        <v>2</v>
      </c>
      <c r="G577" s="172" t="s">
        <v>1167</v>
      </c>
    </row>
    <row r="578" spans="1:7" x14ac:dyDescent="0.25">
      <c r="A578" s="171">
        <v>568</v>
      </c>
      <c r="B578" s="171" t="s">
        <v>1174</v>
      </c>
      <c r="C578" s="171" t="s">
        <v>1797</v>
      </c>
      <c r="D578" s="93" t="s">
        <v>1284</v>
      </c>
      <c r="E578" s="93" t="s">
        <v>1107</v>
      </c>
      <c r="F578" s="171">
        <v>1</v>
      </c>
      <c r="G578" s="172" t="s">
        <v>1108</v>
      </c>
    </row>
    <row r="579" spans="1:7" x14ac:dyDescent="0.25">
      <c r="A579" s="171">
        <v>569</v>
      </c>
      <c r="B579" s="171" t="s">
        <v>1174</v>
      </c>
      <c r="C579" s="171" t="s">
        <v>1798</v>
      </c>
      <c r="D579" s="93" t="s">
        <v>1284</v>
      </c>
      <c r="E579" s="93" t="s">
        <v>981</v>
      </c>
      <c r="F579" s="171">
        <v>10</v>
      </c>
      <c r="G579" s="172" t="s">
        <v>983</v>
      </c>
    </row>
    <row r="580" spans="1:7" x14ac:dyDescent="0.25">
      <c r="A580" s="171">
        <v>570</v>
      </c>
      <c r="B580" s="171" t="s">
        <v>1174</v>
      </c>
      <c r="C580" s="171" t="s">
        <v>1799</v>
      </c>
      <c r="D580" s="93" t="s">
        <v>1284</v>
      </c>
      <c r="E580" s="93" t="s">
        <v>1050</v>
      </c>
      <c r="F580" s="171">
        <v>1</v>
      </c>
      <c r="G580" s="172" t="s">
        <v>1051</v>
      </c>
    </row>
    <row r="581" spans="1:7" x14ac:dyDescent="0.25">
      <c r="A581" s="171">
        <v>571</v>
      </c>
      <c r="B581" s="171" t="s">
        <v>1174</v>
      </c>
      <c r="C581" s="171" t="s">
        <v>1800</v>
      </c>
      <c r="D581" s="93" t="s">
        <v>1284</v>
      </c>
      <c r="E581" s="93" t="s">
        <v>1177</v>
      </c>
      <c r="F581" s="171">
        <v>1</v>
      </c>
      <c r="G581" s="172" t="s">
        <v>1178</v>
      </c>
    </row>
    <row r="582" spans="1:7" x14ac:dyDescent="0.25">
      <c r="A582" s="171">
        <v>572</v>
      </c>
      <c r="B582" s="171" t="s">
        <v>1174</v>
      </c>
      <c r="C582" s="171" t="s">
        <v>1801</v>
      </c>
      <c r="D582" s="93" t="s">
        <v>1412</v>
      </c>
      <c r="E582" s="93" t="s">
        <v>1099</v>
      </c>
      <c r="F582" s="171">
        <v>1</v>
      </c>
      <c r="G582" s="172" t="s">
        <v>1100</v>
      </c>
    </row>
    <row r="583" spans="1:7" x14ac:dyDescent="0.25">
      <c r="A583" s="171">
        <v>573</v>
      </c>
      <c r="B583" s="171" t="s">
        <v>1174</v>
      </c>
      <c r="C583" s="171" t="s">
        <v>1802</v>
      </c>
      <c r="D583" s="93" t="s">
        <v>1412</v>
      </c>
      <c r="E583" s="93" t="s">
        <v>1137</v>
      </c>
      <c r="F583" s="171">
        <v>1</v>
      </c>
      <c r="G583" s="172" t="s">
        <v>1138</v>
      </c>
    </row>
    <row r="584" spans="1:7" x14ac:dyDescent="0.25">
      <c r="A584" s="171">
        <v>574</v>
      </c>
      <c r="B584" s="171" t="s">
        <v>1174</v>
      </c>
      <c r="C584" s="171" t="s">
        <v>1803</v>
      </c>
      <c r="D584" s="93" t="s">
        <v>1284</v>
      </c>
      <c r="E584" s="93" t="s">
        <v>1031</v>
      </c>
      <c r="F584" s="171">
        <v>10</v>
      </c>
      <c r="G584" s="172" t="s">
        <v>1007</v>
      </c>
    </row>
    <row r="585" spans="1:7" x14ac:dyDescent="0.25">
      <c r="A585" s="171">
        <v>575</v>
      </c>
      <c r="B585" s="171" t="s">
        <v>1174</v>
      </c>
      <c r="C585" s="171" t="s">
        <v>1804</v>
      </c>
      <c r="D585" s="93" t="s">
        <v>1284</v>
      </c>
      <c r="E585" s="93" t="s">
        <v>1131</v>
      </c>
      <c r="F585" s="171">
        <v>10</v>
      </c>
      <c r="G585" s="172" t="s">
        <v>989</v>
      </c>
    </row>
    <row r="586" spans="1:7" x14ac:dyDescent="0.25">
      <c r="A586" s="171">
        <v>576</v>
      </c>
      <c r="B586" s="171" t="s">
        <v>1174</v>
      </c>
      <c r="C586" s="171" t="s">
        <v>1805</v>
      </c>
      <c r="D586" s="93" t="s">
        <v>1284</v>
      </c>
      <c r="E586" s="93" t="s">
        <v>1050</v>
      </c>
      <c r="F586" s="171">
        <v>1</v>
      </c>
      <c r="G586" s="172" t="s">
        <v>1051</v>
      </c>
    </row>
    <row r="587" spans="1:7" x14ac:dyDescent="0.25">
      <c r="A587" s="171">
        <v>577</v>
      </c>
      <c r="B587" s="171" t="s">
        <v>1174</v>
      </c>
      <c r="C587" s="171" t="s">
        <v>1806</v>
      </c>
      <c r="D587" s="93" t="s">
        <v>1284</v>
      </c>
      <c r="E587" s="93" t="s">
        <v>991</v>
      </c>
      <c r="F587" s="171">
        <v>10</v>
      </c>
      <c r="G587" s="172" t="s">
        <v>1066</v>
      </c>
    </row>
    <row r="588" spans="1:7" x14ac:dyDescent="0.25">
      <c r="A588" s="171">
        <v>578</v>
      </c>
      <c r="B588" s="171" t="s">
        <v>1174</v>
      </c>
      <c r="C588" s="171" t="s">
        <v>1807</v>
      </c>
      <c r="D588" s="93" t="s">
        <v>1284</v>
      </c>
      <c r="E588" s="93" t="s">
        <v>990</v>
      </c>
      <c r="F588" s="171">
        <v>10</v>
      </c>
      <c r="G588" s="172" t="s">
        <v>989</v>
      </c>
    </row>
    <row r="589" spans="1:7" x14ac:dyDescent="0.25">
      <c r="A589" s="171">
        <v>579</v>
      </c>
      <c r="B589" s="171" t="s">
        <v>1174</v>
      </c>
      <c r="C589" s="171" t="s">
        <v>1808</v>
      </c>
      <c r="D589" s="93" t="s">
        <v>1284</v>
      </c>
      <c r="E589" s="93" t="s">
        <v>991</v>
      </c>
      <c r="F589" s="171">
        <v>10</v>
      </c>
      <c r="G589" s="172" t="s">
        <v>1066</v>
      </c>
    </row>
    <row r="590" spans="1:7" x14ac:dyDescent="0.25">
      <c r="A590" s="171">
        <v>580</v>
      </c>
      <c r="B590" s="171" t="s">
        <v>1174</v>
      </c>
      <c r="C590" s="171" t="s">
        <v>1809</v>
      </c>
      <c r="D590" s="93" t="s">
        <v>1284</v>
      </c>
      <c r="E590" s="93" t="s">
        <v>990</v>
      </c>
      <c r="F590" s="171">
        <v>10</v>
      </c>
      <c r="G590" s="172" t="s">
        <v>989</v>
      </c>
    </row>
    <row r="591" spans="1:7" x14ac:dyDescent="0.25">
      <c r="A591" s="171">
        <v>581</v>
      </c>
      <c r="B591" s="171" t="s">
        <v>1174</v>
      </c>
      <c r="C591" s="171" t="s">
        <v>1810</v>
      </c>
      <c r="D591" s="93" t="s">
        <v>1412</v>
      </c>
      <c r="E591" s="93" t="s">
        <v>1059</v>
      </c>
      <c r="F591" s="171">
        <v>15</v>
      </c>
      <c r="G591" s="172" t="s">
        <v>1047</v>
      </c>
    </row>
    <row r="592" spans="1:7" x14ac:dyDescent="0.25">
      <c r="A592" s="171">
        <v>582</v>
      </c>
      <c r="B592" s="171" t="s">
        <v>1174</v>
      </c>
      <c r="C592" s="171" t="s">
        <v>1811</v>
      </c>
      <c r="D592" s="93" t="s">
        <v>1412</v>
      </c>
      <c r="E592" s="93" t="s">
        <v>1092</v>
      </c>
      <c r="F592" s="171">
        <v>15</v>
      </c>
      <c r="G592" s="172" t="s">
        <v>1009</v>
      </c>
    </row>
    <row r="593" spans="1:7" x14ac:dyDescent="0.25">
      <c r="A593" s="171">
        <v>583</v>
      </c>
      <c r="B593" s="171" t="s">
        <v>1174</v>
      </c>
      <c r="C593" s="171" t="s">
        <v>1812</v>
      </c>
      <c r="D593" s="93" t="s">
        <v>1284</v>
      </c>
      <c r="E593" s="93" t="s">
        <v>1014</v>
      </c>
      <c r="F593" s="171">
        <v>10</v>
      </c>
      <c r="G593" s="172" t="s">
        <v>994</v>
      </c>
    </row>
    <row r="594" spans="1:7" x14ac:dyDescent="0.25">
      <c r="A594" s="171">
        <v>584</v>
      </c>
      <c r="B594" s="171" t="s">
        <v>1174</v>
      </c>
      <c r="C594" s="171" t="s">
        <v>1813</v>
      </c>
      <c r="D594" s="93" t="s">
        <v>1284</v>
      </c>
      <c r="E594" s="93" t="s">
        <v>991</v>
      </c>
      <c r="F594" s="171">
        <v>10</v>
      </c>
      <c r="G594" s="172" t="s">
        <v>1066</v>
      </c>
    </row>
    <row r="595" spans="1:7" x14ac:dyDescent="0.25">
      <c r="A595" s="171">
        <v>585</v>
      </c>
      <c r="B595" s="171" t="s">
        <v>1174</v>
      </c>
      <c r="C595" s="171" t="s">
        <v>1814</v>
      </c>
      <c r="D595" s="93" t="s">
        <v>1284</v>
      </c>
      <c r="E595" s="93" t="s">
        <v>1170</v>
      </c>
      <c r="F595" s="171">
        <v>1</v>
      </c>
      <c r="G595" s="172" t="s">
        <v>1171</v>
      </c>
    </row>
    <row r="596" spans="1:7" x14ac:dyDescent="0.25">
      <c r="A596" s="171">
        <v>586</v>
      </c>
      <c r="B596" s="171" t="s">
        <v>1174</v>
      </c>
      <c r="C596" s="171" t="s">
        <v>1815</v>
      </c>
      <c r="D596" s="93" t="s">
        <v>1284</v>
      </c>
      <c r="E596" s="93" t="s">
        <v>1141</v>
      </c>
      <c r="F596" s="171">
        <v>1</v>
      </c>
      <c r="G596" s="172" t="s">
        <v>1087</v>
      </c>
    </row>
    <row r="597" spans="1:7" x14ac:dyDescent="0.25">
      <c r="A597" s="171">
        <v>587</v>
      </c>
      <c r="B597" s="171" t="s">
        <v>1174</v>
      </c>
      <c r="C597" s="171" t="s">
        <v>1816</v>
      </c>
      <c r="D597" s="93" t="s">
        <v>1284</v>
      </c>
      <c r="E597" s="93" t="s">
        <v>990</v>
      </c>
      <c r="F597" s="171">
        <v>10</v>
      </c>
      <c r="G597" s="172" t="s">
        <v>989</v>
      </c>
    </row>
    <row r="598" spans="1:7" x14ac:dyDescent="0.25">
      <c r="A598" s="171">
        <v>588</v>
      </c>
      <c r="B598" s="171" t="s">
        <v>1174</v>
      </c>
      <c r="C598" s="171" t="s">
        <v>1817</v>
      </c>
      <c r="D598" s="93" t="s">
        <v>1284</v>
      </c>
      <c r="E598" s="93" t="s">
        <v>991</v>
      </c>
      <c r="F598" s="171">
        <v>10</v>
      </c>
      <c r="G598" s="172" t="s">
        <v>1066</v>
      </c>
    </row>
    <row r="599" spans="1:7" x14ac:dyDescent="0.25">
      <c r="A599" s="171">
        <v>589</v>
      </c>
      <c r="B599" s="171" t="s">
        <v>1174</v>
      </c>
      <c r="C599" s="171" t="s">
        <v>1818</v>
      </c>
      <c r="D599" s="93" t="s">
        <v>1284</v>
      </c>
      <c r="E599" s="93" t="s">
        <v>1078</v>
      </c>
      <c r="F599" s="171">
        <v>10</v>
      </c>
      <c r="G599" s="172" t="s">
        <v>994</v>
      </c>
    </row>
    <row r="600" spans="1:7" x14ac:dyDescent="0.25">
      <c r="A600" s="171">
        <v>590</v>
      </c>
      <c r="B600" s="171" t="s">
        <v>1174</v>
      </c>
      <c r="C600" s="171" t="s">
        <v>1819</v>
      </c>
      <c r="D600" s="93" t="s">
        <v>1284</v>
      </c>
      <c r="E600" s="93" t="s">
        <v>1008</v>
      </c>
      <c r="F600" s="171">
        <v>30</v>
      </c>
      <c r="G600" s="172" t="s">
        <v>1009</v>
      </c>
    </row>
    <row r="601" spans="1:7" x14ac:dyDescent="0.25">
      <c r="A601" s="171">
        <v>591</v>
      </c>
      <c r="B601" s="171" t="s">
        <v>1174</v>
      </c>
      <c r="C601" s="171" t="s">
        <v>1820</v>
      </c>
      <c r="D601" s="93" t="s">
        <v>1284</v>
      </c>
      <c r="E601" s="93" t="s">
        <v>1019</v>
      </c>
      <c r="F601" s="171">
        <v>10</v>
      </c>
      <c r="G601" s="172" t="s">
        <v>1013</v>
      </c>
    </row>
    <row r="602" spans="1:7" x14ac:dyDescent="0.25">
      <c r="A602" s="171">
        <v>592</v>
      </c>
      <c r="B602" s="171" t="s">
        <v>1174</v>
      </c>
      <c r="C602" s="171" t="s">
        <v>1821</v>
      </c>
      <c r="D602" s="93" t="s">
        <v>1284</v>
      </c>
      <c r="E602" s="93" t="s">
        <v>1093</v>
      </c>
      <c r="F602" s="171">
        <v>10</v>
      </c>
      <c r="G602" s="172" t="s">
        <v>1139</v>
      </c>
    </row>
    <row r="603" spans="1:7" x14ac:dyDescent="0.25">
      <c r="A603" s="171">
        <v>593</v>
      </c>
      <c r="B603" s="171" t="s">
        <v>1174</v>
      </c>
      <c r="C603" s="171" t="s">
        <v>1822</v>
      </c>
      <c r="D603" s="93" t="s">
        <v>1284</v>
      </c>
      <c r="E603" s="93" t="s">
        <v>1050</v>
      </c>
      <c r="F603" s="171">
        <v>1</v>
      </c>
      <c r="G603" s="172" t="s">
        <v>1051</v>
      </c>
    </row>
    <row r="604" spans="1:7" x14ac:dyDescent="0.25">
      <c r="A604" s="171">
        <v>594</v>
      </c>
      <c r="B604" s="171" t="s">
        <v>1174</v>
      </c>
      <c r="C604" s="171" t="s">
        <v>1823</v>
      </c>
      <c r="D604" s="93" t="s">
        <v>1284</v>
      </c>
      <c r="E604" s="93" t="s">
        <v>987</v>
      </c>
      <c r="F604" s="171">
        <v>10</v>
      </c>
      <c r="G604" s="172" t="s">
        <v>989</v>
      </c>
    </row>
    <row r="605" spans="1:7" x14ac:dyDescent="0.25">
      <c r="A605" s="171">
        <v>595</v>
      </c>
      <c r="B605" s="171" t="s">
        <v>1174</v>
      </c>
      <c r="C605" s="171" t="s">
        <v>1824</v>
      </c>
      <c r="D605" s="93" t="s">
        <v>1284</v>
      </c>
      <c r="E605" s="93" t="s">
        <v>1085</v>
      </c>
      <c r="F605" s="171">
        <v>10</v>
      </c>
      <c r="G605" s="172" t="s">
        <v>1009</v>
      </c>
    </row>
    <row r="606" spans="1:7" x14ac:dyDescent="0.25">
      <c r="A606" s="171">
        <v>596</v>
      </c>
      <c r="B606" s="171" t="s">
        <v>1174</v>
      </c>
      <c r="C606" s="171" t="s">
        <v>1825</v>
      </c>
      <c r="D606" s="93" t="s">
        <v>1284</v>
      </c>
      <c r="E606" s="93" t="s">
        <v>1090</v>
      </c>
      <c r="F606" s="171">
        <v>10</v>
      </c>
      <c r="G606" s="172" t="s">
        <v>994</v>
      </c>
    </row>
    <row r="607" spans="1:7" x14ac:dyDescent="0.25">
      <c r="A607" s="171">
        <v>597</v>
      </c>
      <c r="B607" s="171" t="s">
        <v>1174</v>
      </c>
      <c r="C607" s="171" t="s">
        <v>1826</v>
      </c>
      <c r="D607" s="93" t="s">
        <v>1284</v>
      </c>
      <c r="E607" s="93" t="s">
        <v>1071</v>
      </c>
      <c r="F607" s="171">
        <v>20</v>
      </c>
      <c r="G607" s="172" t="s">
        <v>1009</v>
      </c>
    </row>
    <row r="608" spans="1:7" x14ac:dyDescent="0.25">
      <c r="A608" s="171">
        <v>598</v>
      </c>
      <c r="B608" s="171" t="s">
        <v>1174</v>
      </c>
      <c r="C608" s="171" t="s">
        <v>1793</v>
      </c>
      <c r="D608" s="93" t="s">
        <v>1284</v>
      </c>
      <c r="E608" s="93" t="s">
        <v>1040</v>
      </c>
      <c r="F608" s="171">
        <v>10</v>
      </c>
      <c r="G608" s="172" t="s">
        <v>1009</v>
      </c>
    </row>
    <row r="609" spans="1:7" x14ac:dyDescent="0.25">
      <c r="A609" s="171">
        <v>599</v>
      </c>
      <c r="B609" s="171" t="s">
        <v>1174</v>
      </c>
      <c r="C609" s="171" t="s">
        <v>1827</v>
      </c>
      <c r="D609" s="93" t="s">
        <v>1284</v>
      </c>
      <c r="E609" s="93" t="s">
        <v>1106</v>
      </c>
      <c r="F609" s="171">
        <v>10</v>
      </c>
      <c r="G609" s="172" t="s">
        <v>1009</v>
      </c>
    </row>
    <row r="610" spans="1:7" x14ac:dyDescent="0.25">
      <c r="A610" s="171">
        <v>600</v>
      </c>
      <c r="B610" s="171" t="s">
        <v>1174</v>
      </c>
      <c r="C610" s="171" t="s">
        <v>1828</v>
      </c>
      <c r="D610" s="93" t="s">
        <v>1284</v>
      </c>
      <c r="E610" s="93" t="s">
        <v>1031</v>
      </c>
      <c r="F610" s="171">
        <v>10</v>
      </c>
      <c r="G610" s="172" t="s">
        <v>1007</v>
      </c>
    </row>
    <row r="611" spans="1:7" x14ac:dyDescent="0.25">
      <c r="A611" s="171">
        <v>601</v>
      </c>
      <c r="B611" s="171" t="s">
        <v>1179</v>
      </c>
      <c r="C611" s="171" t="s">
        <v>1829</v>
      </c>
      <c r="D611" s="93" t="s">
        <v>1284</v>
      </c>
      <c r="E611" s="93" t="s">
        <v>1012</v>
      </c>
      <c r="F611" s="171">
        <v>10</v>
      </c>
      <c r="G611" s="172" t="s">
        <v>1013</v>
      </c>
    </row>
    <row r="612" spans="1:7" x14ac:dyDescent="0.25">
      <c r="A612" s="171">
        <v>602</v>
      </c>
      <c r="B612" s="171" t="s">
        <v>1179</v>
      </c>
      <c r="C612" s="171" t="s">
        <v>1830</v>
      </c>
      <c r="D612" s="93" t="s">
        <v>1284</v>
      </c>
      <c r="E612" s="93" t="s">
        <v>128</v>
      </c>
      <c r="F612" s="171">
        <v>15</v>
      </c>
      <c r="G612" s="172" t="s">
        <v>1083</v>
      </c>
    </row>
    <row r="613" spans="1:7" x14ac:dyDescent="0.25">
      <c r="A613" s="171">
        <v>603</v>
      </c>
      <c r="B613" s="171" t="s">
        <v>1179</v>
      </c>
      <c r="C613" s="171" t="s">
        <v>1831</v>
      </c>
      <c r="D613" s="93" t="s">
        <v>1284</v>
      </c>
      <c r="E613" s="93" t="s">
        <v>1014</v>
      </c>
      <c r="F613" s="171">
        <v>10</v>
      </c>
      <c r="G613" s="172" t="s">
        <v>994</v>
      </c>
    </row>
    <row r="614" spans="1:7" x14ac:dyDescent="0.25">
      <c r="A614" s="171">
        <v>604</v>
      </c>
      <c r="B614" s="171" t="s">
        <v>1179</v>
      </c>
      <c r="C614" s="171" t="s">
        <v>1832</v>
      </c>
      <c r="D614" s="93" t="s">
        <v>1284</v>
      </c>
      <c r="E614" s="93" t="s">
        <v>991</v>
      </c>
      <c r="F614" s="171">
        <v>10</v>
      </c>
      <c r="G614" s="172" t="s">
        <v>1066</v>
      </c>
    </row>
    <row r="615" spans="1:7" x14ac:dyDescent="0.25">
      <c r="A615" s="171">
        <v>605</v>
      </c>
      <c r="B615" s="171" t="s">
        <v>1179</v>
      </c>
      <c r="C615" s="171" t="s">
        <v>1833</v>
      </c>
      <c r="D615" s="93" t="s">
        <v>1246</v>
      </c>
      <c r="E615" s="93" t="s">
        <v>1010</v>
      </c>
      <c r="F615" s="171">
        <v>10</v>
      </c>
      <c r="G615" s="172" t="s">
        <v>1011</v>
      </c>
    </row>
    <row r="616" spans="1:7" x14ac:dyDescent="0.25">
      <c r="A616" s="171">
        <v>606</v>
      </c>
      <c r="B616" s="171" t="s">
        <v>1179</v>
      </c>
      <c r="C616" s="171" t="s">
        <v>1834</v>
      </c>
      <c r="D616" s="93" t="s">
        <v>1246</v>
      </c>
      <c r="E616" s="93" t="s">
        <v>984</v>
      </c>
      <c r="F616" s="171">
        <v>10</v>
      </c>
      <c r="G616" s="172" t="s">
        <v>989</v>
      </c>
    </row>
    <row r="617" spans="1:7" x14ac:dyDescent="0.25">
      <c r="A617" s="171">
        <v>607</v>
      </c>
      <c r="B617" s="171" t="s">
        <v>1179</v>
      </c>
      <c r="C617" s="171" t="s">
        <v>1835</v>
      </c>
      <c r="D617" s="93" t="s">
        <v>1246</v>
      </c>
      <c r="E617" s="93" t="s">
        <v>1040</v>
      </c>
      <c r="F617" s="171">
        <v>10</v>
      </c>
      <c r="G617" s="172" t="s">
        <v>1009</v>
      </c>
    </row>
    <row r="618" spans="1:7" x14ac:dyDescent="0.25">
      <c r="A618" s="171">
        <v>608</v>
      </c>
      <c r="B618" s="171" t="s">
        <v>1179</v>
      </c>
      <c r="C618" s="171" t="s">
        <v>1836</v>
      </c>
      <c r="D618" s="93" t="s">
        <v>1246</v>
      </c>
      <c r="E618" s="93" t="s">
        <v>993</v>
      </c>
      <c r="F618" s="171">
        <v>10</v>
      </c>
      <c r="G618" s="172" t="s">
        <v>994</v>
      </c>
    </row>
    <row r="619" spans="1:7" x14ac:dyDescent="0.25">
      <c r="A619" s="171">
        <v>609</v>
      </c>
      <c r="B619" s="171" t="s">
        <v>1179</v>
      </c>
      <c r="C619" s="171" t="s">
        <v>1837</v>
      </c>
      <c r="D619" s="93" t="s">
        <v>1244</v>
      </c>
      <c r="E619" s="93" t="s">
        <v>990</v>
      </c>
      <c r="F619" s="171">
        <v>10</v>
      </c>
      <c r="G619" s="172" t="s">
        <v>989</v>
      </c>
    </row>
    <row r="620" spans="1:7" x14ac:dyDescent="0.25">
      <c r="A620" s="171">
        <v>610</v>
      </c>
      <c r="B620" s="171" t="s">
        <v>1179</v>
      </c>
      <c r="C620" s="171" t="s">
        <v>1838</v>
      </c>
      <c r="D620" s="93" t="s">
        <v>1246</v>
      </c>
      <c r="E620" s="93" t="s">
        <v>996</v>
      </c>
      <c r="F620" s="171">
        <v>10</v>
      </c>
      <c r="G620" s="172" t="s">
        <v>998</v>
      </c>
    </row>
    <row r="621" spans="1:7" x14ac:dyDescent="0.25">
      <c r="A621" s="171">
        <v>611</v>
      </c>
      <c r="B621" s="171" t="s">
        <v>1179</v>
      </c>
      <c r="C621" s="171" t="s">
        <v>1839</v>
      </c>
      <c r="D621" s="93" t="s">
        <v>1246</v>
      </c>
      <c r="E621" s="93" t="s">
        <v>1038</v>
      </c>
      <c r="F621" s="171">
        <v>1</v>
      </c>
      <c r="G621" s="172" t="s">
        <v>1013</v>
      </c>
    </row>
    <row r="622" spans="1:7" x14ac:dyDescent="0.25">
      <c r="A622" s="171">
        <v>612</v>
      </c>
      <c r="B622" s="171" t="s">
        <v>1179</v>
      </c>
      <c r="C622" s="171" t="s">
        <v>1840</v>
      </c>
      <c r="D622" s="93" t="s">
        <v>1246</v>
      </c>
      <c r="E622" s="93" t="s">
        <v>993</v>
      </c>
      <c r="F622" s="171">
        <v>10</v>
      </c>
      <c r="G622" s="172" t="s">
        <v>994</v>
      </c>
    </row>
    <row r="623" spans="1:7" x14ac:dyDescent="0.25">
      <c r="A623" s="171">
        <v>613</v>
      </c>
      <c r="B623" s="171" t="s">
        <v>1179</v>
      </c>
      <c r="C623" s="171" t="s">
        <v>1841</v>
      </c>
      <c r="D623" s="93" t="s">
        <v>1246</v>
      </c>
      <c r="E623" s="93" t="s">
        <v>1008</v>
      </c>
      <c r="F623" s="171">
        <v>30</v>
      </c>
      <c r="G623" s="172" t="s">
        <v>1009</v>
      </c>
    </row>
    <row r="624" spans="1:7" x14ac:dyDescent="0.25">
      <c r="A624" s="171">
        <v>614</v>
      </c>
      <c r="B624" s="171" t="s">
        <v>1179</v>
      </c>
      <c r="C624" s="171" t="s">
        <v>1842</v>
      </c>
      <c r="D624" s="93" t="s">
        <v>1246</v>
      </c>
      <c r="E624" s="93" t="s">
        <v>1012</v>
      </c>
      <c r="F624" s="171">
        <v>10</v>
      </c>
      <c r="G624" s="172" t="s">
        <v>1013</v>
      </c>
    </row>
    <row r="625" spans="1:7" x14ac:dyDescent="0.25">
      <c r="A625" s="171">
        <v>615</v>
      </c>
      <c r="B625" s="171" t="s">
        <v>1179</v>
      </c>
      <c r="C625" s="171" t="s">
        <v>1843</v>
      </c>
      <c r="D625" s="93" t="s">
        <v>1246</v>
      </c>
      <c r="E625" s="93" t="s">
        <v>1092</v>
      </c>
      <c r="F625" s="171">
        <v>15</v>
      </c>
      <c r="G625" s="172" t="s">
        <v>1009</v>
      </c>
    </row>
    <row r="626" spans="1:7" x14ac:dyDescent="0.25">
      <c r="A626" s="171">
        <v>616</v>
      </c>
      <c r="B626" s="171" t="s">
        <v>1179</v>
      </c>
      <c r="C626" s="171" t="s">
        <v>1844</v>
      </c>
      <c r="D626" s="93" t="s">
        <v>1246</v>
      </c>
      <c r="E626" s="93" t="s">
        <v>990</v>
      </c>
      <c r="F626" s="171">
        <v>10</v>
      </c>
      <c r="G626" s="172" t="s">
        <v>989</v>
      </c>
    </row>
    <row r="627" spans="1:7" x14ac:dyDescent="0.25">
      <c r="A627" s="171">
        <v>617</v>
      </c>
      <c r="B627" s="171" t="s">
        <v>1179</v>
      </c>
      <c r="C627" s="171" t="s">
        <v>1845</v>
      </c>
      <c r="D627" s="93" t="s">
        <v>1246</v>
      </c>
      <c r="E627" s="93" t="s">
        <v>1035</v>
      </c>
      <c r="F627" s="171">
        <v>1</v>
      </c>
      <c r="G627" s="172" t="s">
        <v>1036</v>
      </c>
    </row>
    <row r="628" spans="1:7" x14ac:dyDescent="0.25">
      <c r="A628" s="171">
        <v>618</v>
      </c>
      <c r="B628" s="171" t="s">
        <v>1179</v>
      </c>
      <c r="C628" s="171" t="s">
        <v>1846</v>
      </c>
      <c r="D628" s="93" t="s">
        <v>1246</v>
      </c>
      <c r="E628" s="93" t="s">
        <v>1012</v>
      </c>
      <c r="F628" s="171">
        <v>15</v>
      </c>
      <c r="G628" s="172" t="s">
        <v>1049</v>
      </c>
    </row>
    <row r="629" spans="1:7" x14ac:dyDescent="0.25">
      <c r="A629" s="171">
        <v>619</v>
      </c>
      <c r="B629" s="171" t="s">
        <v>1179</v>
      </c>
      <c r="C629" s="171" t="s">
        <v>1847</v>
      </c>
      <c r="D629" s="93" t="s">
        <v>1284</v>
      </c>
      <c r="E629" s="93" t="s">
        <v>1088</v>
      </c>
      <c r="F629" s="171">
        <v>10</v>
      </c>
      <c r="G629" s="172" t="s">
        <v>989</v>
      </c>
    </row>
    <row r="630" spans="1:7" x14ac:dyDescent="0.25">
      <c r="A630" s="171">
        <v>620</v>
      </c>
      <c r="B630" s="171" t="s">
        <v>1179</v>
      </c>
      <c r="C630" s="171" t="s">
        <v>1848</v>
      </c>
      <c r="D630" s="93" t="s">
        <v>1284</v>
      </c>
      <c r="E630" s="93" t="s">
        <v>1085</v>
      </c>
      <c r="F630" s="171">
        <v>15</v>
      </c>
      <c r="G630" s="172" t="s">
        <v>1049</v>
      </c>
    </row>
    <row r="631" spans="1:7" x14ac:dyDescent="0.25">
      <c r="A631" s="171">
        <v>621</v>
      </c>
      <c r="B631" s="171" t="s">
        <v>1179</v>
      </c>
      <c r="C631" s="171" t="s">
        <v>1849</v>
      </c>
      <c r="D631" s="93" t="s">
        <v>1284</v>
      </c>
      <c r="E631" s="93" t="s">
        <v>1039</v>
      </c>
      <c r="F631" s="171">
        <v>10</v>
      </c>
      <c r="G631" s="172" t="s">
        <v>989</v>
      </c>
    </row>
    <row r="632" spans="1:7" x14ac:dyDescent="0.25">
      <c r="A632" s="171">
        <v>622</v>
      </c>
      <c r="B632" s="171" t="s">
        <v>1179</v>
      </c>
      <c r="C632" s="171" t="s">
        <v>1850</v>
      </c>
      <c r="D632" s="93" t="s">
        <v>1284</v>
      </c>
      <c r="E632" s="93" t="s">
        <v>999</v>
      </c>
      <c r="F632" s="171">
        <v>30</v>
      </c>
      <c r="G632" s="172" t="s">
        <v>1000</v>
      </c>
    </row>
    <row r="633" spans="1:7" x14ac:dyDescent="0.25">
      <c r="A633" s="171">
        <v>623</v>
      </c>
      <c r="B633" s="171" t="s">
        <v>1179</v>
      </c>
      <c r="C633" s="171" t="s">
        <v>1851</v>
      </c>
      <c r="D633" s="93" t="s">
        <v>1246</v>
      </c>
      <c r="E633" s="93" t="s">
        <v>1019</v>
      </c>
      <c r="F633" s="171">
        <v>30</v>
      </c>
      <c r="G633" s="172" t="s">
        <v>1007</v>
      </c>
    </row>
    <row r="634" spans="1:7" x14ac:dyDescent="0.25">
      <c r="A634" s="171">
        <v>624</v>
      </c>
      <c r="B634" s="171" t="s">
        <v>1179</v>
      </c>
      <c r="C634" s="171" t="s">
        <v>1852</v>
      </c>
      <c r="D634" s="93" t="s">
        <v>1246</v>
      </c>
      <c r="E634" s="93" t="s">
        <v>1008</v>
      </c>
      <c r="F634" s="171">
        <v>60</v>
      </c>
      <c r="G634" s="172" t="s">
        <v>986</v>
      </c>
    </row>
    <row r="635" spans="1:7" x14ac:dyDescent="0.25">
      <c r="A635" s="171">
        <v>625</v>
      </c>
      <c r="B635" s="171" t="s">
        <v>1179</v>
      </c>
      <c r="C635" s="171" t="s">
        <v>1853</v>
      </c>
      <c r="D635" s="93" t="s">
        <v>1246</v>
      </c>
      <c r="E635" s="93" t="s">
        <v>1012</v>
      </c>
      <c r="F635" s="171">
        <v>10</v>
      </c>
      <c r="G635" s="172" t="s">
        <v>1013</v>
      </c>
    </row>
    <row r="636" spans="1:7" x14ac:dyDescent="0.25">
      <c r="A636" s="171">
        <v>626</v>
      </c>
      <c r="B636" s="171" t="s">
        <v>1179</v>
      </c>
      <c r="C636" s="171" t="s">
        <v>1854</v>
      </c>
      <c r="D636" s="93" t="s">
        <v>1246</v>
      </c>
      <c r="E636" s="93" t="s">
        <v>1069</v>
      </c>
      <c r="F636" s="171">
        <v>10</v>
      </c>
      <c r="G636" s="172" t="s">
        <v>998</v>
      </c>
    </row>
    <row r="637" spans="1:7" x14ac:dyDescent="0.25">
      <c r="A637" s="171">
        <v>627</v>
      </c>
      <c r="B637" s="171" t="s">
        <v>1179</v>
      </c>
      <c r="C637" s="171" t="s">
        <v>1855</v>
      </c>
      <c r="D637" s="93" t="s">
        <v>1246</v>
      </c>
      <c r="E637" s="93" t="s">
        <v>1071</v>
      </c>
      <c r="F637" s="171">
        <v>10</v>
      </c>
      <c r="G637" s="172" t="s">
        <v>994</v>
      </c>
    </row>
    <row r="638" spans="1:7" x14ac:dyDescent="0.25">
      <c r="A638" s="171">
        <v>628</v>
      </c>
      <c r="B638" s="171" t="s">
        <v>1179</v>
      </c>
      <c r="C638" s="171" t="s">
        <v>1856</v>
      </c>
      <c r="D638" s="93" t="s">
        <v>1246</v>
      </c>
      <c r="E638" s="93" t="s">
        <v>1040</v>
      </c>
      <c r="F638" s="171">
        <v>10</v>
      </c>
      <c r="G638" s="172" t="s">
        <v>1009</v>
      </c>
    </row>
    <row r="639" spans="1:7" x14ac:dyDescent="0.25">
      <c r="A639" s="171">
        <v>629</v>
      </c>
      <c r="B639" s="171" t="s">
        <v>1179</v>
      </c>
      <c r="C639" s="171" t="s">
        <v>1857</v>
      </c>
      <c r="D639" s="93" t="s">
        <v>1246</v>
      </c>
      <c r="E639" s="93" t="s">
        <v>1031</v>
      </c>
      <c r="F639" s="171">
        <v>10</v>
      </c>
      <c r="G639" s="172" t="s">
        <v>1007</v>
      </c>
    </row>
    <row r="640" spans="1:7" x14ac:dyDescent="0.25">
      <c r="A640" s="171">
        <v>630</v>
      </c>
      <c r="B640" s="171" t="s">
        <v>1179</v>
      </c>
      <c r="C640" s="171" t="s">
        <v>1858</v>
      </c>
      <c r="D640" s="93" t="s">
        <v>1246</v>
      </c>
      <c r="E640" s="93" t="s">
        <v>1092</v>
      </c>
      <c r="F640" s="171">
        <v>15</v>
      </c>
      <c r="G640" s="172" t="s">
        <v>1009</v>
      </c>
    </row>
    <row r="641" spans="1:7" x14ac:dyDescent="0.25">
      <c r="A641" s="171">
        <v>631</v>
      </c>
      <c r="B641" s="171" t="s">
        <v>1179</v>
      </c>
      <c r="C641" s="171" t="s">
        <v>1859</v>
      </c>
      <c r="D641" s="93" t="s">
        <v>1246</v>
      </c>
      <c r="E641" s="93" t="s">
        <v>1014</v>
      </c>
      <c r="F641" s="171">
        <v>10</v>
      </c>
      <c r="G641" s="172" t="s">
        <v>994</v>
      </c>
    </row>
    <row r="642" spans="1:7" x14ac:dyDescent="0.25">
      <c r="A642" s="171">
        <v>632</v>
      </c>
      <c r="B642" s="171" t="s">
        <v>1179</v>
      </c>
      <c r="C642" s="171" t="s">
        <v>1860</v>
      </c>
      <c r="D642" s="93" t="s">
        <v>1284</v>
      </c>
      <c r="E642" s="93" t="s">
        <v>1014</v>
      </c>
      <c r="F642" s="171">
        <v>10</v>
      </c>
      <c r="G642" s="172" t="s">
        <v>994</v>
      </c>
    </row>
    <row r="643" spans="1:7" x14ac:dyDescent="0.25">
      <c r="A643" s="171">
        <v>633</v>
      </c>
      <c r="B643" s="171" t="s">
        <v>1179</v>
      </c>
      <c r="C643" s="171" t="s">
        <v>1861</v>
      </c>
      <c r="D643" s="93" t="s">
        <v>1284</v>
      </c>
      <c r="E643" s="93" t="s">
        <v>1028</v>
      </c>
      <c r="F643" s="171">
        <v>10</v>
      </c>
      <c r="G643" s="172" t="s">
        <v>989</v>
      </c>
    </row>
    <row r="644" spans="1:7" x14ac:dyDescent="0.25">
      <c r="A644" s="171">
        <v>634</v>
      </c>
      <c r="B644" s="171" t="s">
        <v>1179</v>
      </c>
      <c r="C644" s="171" t="s">
        <v>1862</v>
      </c>
      <c r="D644" s="93" t="s">
        <v>1284</v>
      </c>
      <c r="E644" s="93" t="s">
        <v>1029</v>
      </c>
      <c r="F644" s="171">
        <v>10</v>
      </c>
      <c r="G644" s="172" t="s">
        <v>1075</v>
      </c>
    </row>
    <row r="645" spans="1:7" x14ac:dyDescent="0.25">
      <c r="A645" s="171">
        <v>635</v>
      </c>
      <c r="B645" s="171" t="s">
        <v>1179</v>
      </c>
      <c r="C645" s="171" t="s">
        <v>1863</v>
      </c>
      <c r="D645" s="93" t="s">
        <v>1246</v>
      </c>
      <c r="E645" s="93" t="s">
        <v>1040</v>
      </c>
      <c r="F645" s="171">
        <v>10</v>
      </c>
      <c r="G645" s="172" t="s">
        <v>1009</v>
      </c>
    </row>
    <row r="646" spans="1:7" x14ac:dyDescent="0.25">
      <c r="A646" s="171">
        <v>636</v>
      </c>
      <c r="B646" s="171" t="s">
        <v>1179</v>
      </c>
      <c r="C646" s="171" t="s">
        <v>1864</v>
      </c>
      <c r="D646" s="93" t="s">
        <v>1246</v>
      </c>
      <c r="E646" s="93" t="s">
        <v>1092</v>
      </c>
      <c r="F646" s="171">
        <v>15</v>
      </c>
      <c r="G646" s="172" t="s">
        <v>1009</v>
      </c>
    </row>
    <row r="647" spans="1:7" x14ac:dyDescent="0.25">
      <c r="A647" s="171">
        <v>637</v>
      </c>
      <c r="B647" s="171" t="s">
        <v>1179</v>
      </c>
      <c r="C647" s="171" t="s">
        <v>1865</v>
      </c>
      <c r="D647" s="93" t="s">
        <v>1246</v>
      </c>
      <c r="E647" s="93" t="s">
        <v>1014</v>
      </c>
      <c r="F647" s="171">
        <v>10</v>
      </c>
      <c r="G647" s="172" t="s">
        <v>994</v>
      </c>
    </row>
    <row r="648" spans="1:7" x14ac:dyDescent="0.25">
      <c r="A648" s="171">
        <v>638</v>
      </c>
      <c r="B648" s="171" t="s">
        <v>1179</v>
      </c>
      <c r="C648" s="171" t="s">
        <v>1866</v>
      </c>
      <c r="D648" s="93" t="s">
        <v>1246</v>
      </c>
      <c r="E648" s="93" t="s">
        <v>1031</v>
      </c>
      <c r="F648" s="171">
        <v>10</v>
      </c>
      <c r="G648" s="172" t="s">
        <v>1007</v>
      </c>
    </row>
    <row r="649" spans="1:7" x14ac:dyDescent="0.25">
      <c r="A649" s="171">
        <v>639</v>
      </c>
      <c r="B649" s="171" t="s">
        <v>1179</v>
      </c>
      <c r="C649" s="171" t="s">
        <v>1867</v>
      </c>
      <c r="D649" s="93" t="s">
        <v>1284</v>
      </c>
      <c r="E649" s="93" t="s">
        <v>1039</v>
      </c>
      <c r="F649" s="171">
        <v>10</v>
      </c>
      <c r="G649" s="172" t="s">
        <v>989</v>
      </c>
    </row>
    <row r="650" spans="1:7" x14ac:dyDescent="0.25">
      <c r="A650" s="171">
        <v>640</v>
      </c>
      <c r="B650" s="171" t="s">
        <v>1179</v>
      </c>
      <c r="C650" s="171" t="s">
        <v>1868</v>
      </c>
      <c r="D650" s="93" t="s">
        <v>1284</v>
      </c>
      <c r="E650" s="93" t="s">
        <v>1028</v>
      </c>
      <c r="F650" s="171">
        <v>10</v>
      </c>
      <c r="G650" s="172" t="s">
        <v>989</v>
      </c>
    </row>
    <row r="651" spans="1:7" x14ac:dyDescent="0.25">
      <c r="A651" s="171">
        <v>641</v>
      </c>
      <c r="B651" s="171" t="s">
        <v>1179</v>
      </c>
      <c r="C651" s="171" t="s">
        <v>1869</v>
      </c>
      <c r="D651" s="93" t="s">
        <v>1284</v>
      </c>
      <c r="E651" s="93" t="s">
        <v>1029</v>
      </c>
      <c r="F651" s="171">
        <v>10</v>
      </c>
      <c r="G651" s="172" t="s">
        <v>1075</v>
      </c>
    </row>
    <row r="652" spans="1:7" x14ac:dyDescent="0.25">
      <c r="A652" s="171">
        <v>642</v>
      </c>
      <c r="B652" s="171" t="s">
        <v>1179</v>
      </c>
      <c r="C652" s="171" t="s">
        <v>1870</v>
      </c>
      <c r="D652" s="93" t="s">
        <v>1284</v>
      </c>
      <c r="E652" s="93" t="s">
        <v>1052</v>
      </c>
      <c r="F652" s="171">
        <v>1</v>
      </c>
      <c r="G652" s="172" t="s">
        <v>1053</v>
      </c>
    </row>
    <row r="653" spans="1:7" x14ac:dyDescent="0.25">
      <c r="A653" s="171">
        <v>643</v>
      </c>
      <c r="B653" s="171" t="s">
        <v>1179</v>
      </c>
      <c r="C653" s="171" t="s">
        <v>1871</v>
      </c>
      <c r="D653" s="93" t="s">
        <v>1284</v>
      </c>
      <c r="E653" s="93" t="s">
        <v>1177</v>
      </c>
      <c r="F653" s="171">
        <v>1</v>
      </c>
      <c r="G653" s="172" t="s">
        <v>1178</v>
      </c>
    </row>
    <row r="654" spans="1:7" x14ac:dyDescent="0.25">
      <c r="A654" s="171">
        <v>644</v>
      </c>
      <c r="B654" s="171" t="s">
        <v>1179</v>
      </c>
      <c r="C654" s="171" t="s">
        <v>1872</v>
      </c>
      <c r="D654" s="93" t="s">
        <v>1246</v>
      </c>
      <c r="E654" s="93" t="s">
        <v>987</v>
      </c>
      <c r="F654" s="171">
        <v>10</v>
      </c>
      <c r="G654" s="172" t="s">
        <v>989</v>
      </c>
    </row>
    <row r="655" spans="1:7" x14ac:dyDescent="0.25">
      <c r="A655" s="171">
        <v>645</v>
      </c>
      <c r="B655" s="171" t="s">
        <v>1179</v>
      </c>
      <c r="C655" s="171" t="s">
        <v>1873</v>
      </c>
      <c r="D655" s="93" t="s">
        <v>1284</v>
      </c>
      <c r="E655" s="93" t="s">
        <v>1071</v>
      </c>
      <c r="F655" s="171">
        <v>10</v>
      </c>
      <c r="G655" s="172" t="s">
        <v>994</v>
      </c>
    </row>
    <row r="656" spans="1:7" x14ac:dyDescent="0.25">
      <c r="A656" s="171">
        <v>646</v>
      </c>
      <c r="B656" s="171" t="s">
        <v>1179</v>
      </c>
      <c r="C656" s="171" t="s">
        <v>1874</v>
      </c>
      <c r="D656" s="93" t="s">
        <v>1284</v>
      </c>
      <c r="E656" s="93" t="s">
        <v>1012</v>
      </c>
      <c r="F656" s="171">
        <v>10</v>
      </c>
      <c r="G656" s="172" t="s">
        <v>1013</v>
      </c>
    </row>
    <row r="657" spans="1:7" x14ac:dyDescent="0.25">
      <c r="A657" s="171">
        <v>647</v>
      </c>
      <c r="B657" s="171" t="s">
        <v>1179</v>
      </c>
      <c r="C657" s="171" t="s">
        <v>1875</v>
      </c>
      <c r="D657" s="93" t="s">
        <v>1284</v>
      </c>
      <c r="E657" s="93" t="s">
        <v>1048</v>
      </c>
      <c r="F657" s="171">
        <v>10</v>
      </c>
      <c r="G657" s="172" t="s">
        <v>1009</v>
      </c>
    </row>
    <row r="658" spans="1:7" x14ac:dyDescent="0.25">
      <c r="A658" s="171">
        <v>648</v>
      </c>
      <c r="B658" s="171" t="s">
        <v>1179</v>
      </c>
      <c r="C658" s="171" t="s">
        <v>1876</v>
      </c>
      <c r="D658" s="93" t="s">
        <v>1284</v>
      </c>
      <c r="E658" s="93" t="s">
        <v>1180</v>
      </c>
      <c r="F658" s="171">
        <v>1</v>
      </c>
      <c r="G658" s="172" t="s">
        <v>1181</v>
      </c>
    </row>
    <row r="659" spans="1:7" x14ac:dyDescent="0.25">
      <c r="A659" s="171">
        <v>649</v>
      </c>
      <c r="B659" s="171" t="s">
        <v>1179</v>
      </c>
      <c r="C659" s="171" t="s">
        <v>1877</v>
      </c>
      <c r="D659" s="93" t="s">
        <v>1246</v>
      </c>
      <c r="E659" s="93" t="s">
        <v>1026</v>
      </c>
      <c r="F659" s="171">
        <v>10</v>
      </c>
      <c r="G659" s="172" t="s">
        <v>1161</v>
      </c>
    </row>
    <row r="660" spans="1:7" x14ac:dyDescent="0.25">
      <c r="A660" s="171">
        <v>650</v>
      </c>
      <c r="B660" s="171" t="s">
        <v>1179</v>
      </c>
      <c r="C660" s="171" t="s">
        <v>1878</v>
      </c>
      <c r="D660" s="93" t="s">
        <v>1284</v>
      </c>
      <c r="E660" s="93" t="s">
        <v>1031</v>
      </c>
      <c r="F660" s="171">
        <v>10</v>
      </c>
      <c r="G660" s="172" t="s">
        <v>1007</v>
      </c>
    </row>
    <row r="661" spans="1:7" x14ac:dyDescent="0.25">
      <c r="A661" s="171">
        <v>651</v>
      </c>
      <c r="B661" s="171" t="s">
        <v>1179</v>
      </c>
      <c r="C661" s="171" t="s">
        <v>1879</v>
      </c>
      <c r="D661" s="93" t="s">
        <v>1284</v>
      </c>
      <c r="E661" s="93" t="s">
        <v>1106</v>
      </c>
      <c r="F661" s="171">
        <v>10</v>
      </c>
      <c r="G661" s="172" t="s">
        <v>1009</v>
      </c>
    </row>
    <row r="662" spans="1:7" x14ac:dyDescent="0.25">
      <c r="A662" s="171">
        <v>652</v>
      </c>
      <c r="B662" s="171" t="s">
        <v>1179</v>
      </c>
      <c r="C662" s="171" t="s">
        <v>1880</v>
      </c>
      <c r="D662" s="93" t="s">
        <v>1284</v>
      </c>
      <c r="E662" s="93" t="s">
        <v>1032</v>
      </c>
      <c r="F662" s="171">
        <v>10</v>
      </c>
      <c r="G662" s="172" t="s">
        <v>1129</v>
      </c>
    </row>
    <row r="663" spans="1:7" x14ac:dyDescent="0.25">
      <c r="A663" s="171">
        <v>653</v>
      </c>
      <c r="B663" s="171" t="s">
        <v>1179</v>
      </c>
      <c r="C663" s="171" t="s">
        <v>1881</v>
      </c>
      <c r="D663" s="93" t="s">
        <v>1284</v>
      </c>
      <c r="E663" s="93" t="s">
        <v>995</v>
      </c>
      <c r="F663" s="171">
        <v>10</v>
      </c>
      <c r="G663" s="172" t="s">
        <v>994</v>
      </c>
    </row>
    <row r="664" spans="1:7" x14ac:dyDescent="0.25">
      <c r="A664" s="171">
        <v>654</v>
      </c>
      <c r="B664" s="171" t="s">
        <v>1179</v>
      </c>
      <c r="C664" s="171" t="s">
        <v>1882</v>
      </c>
      <c r="D664" s="93" t="s">
        <v>1388</v>
      </c>
      <c r="E664" s="93" t="s">
        <v>139</v>
      </c>
      <c r="F664" s="171">
        <v>1</v>
      </c>
      <c r="G664" s="172" t="s">
        <v>1142</v>
      </c>
    </row>
    <row r="665" spans="1:7" x14ac:dyDescent="0.25">
      <c r="A665" s="171">
        <v>655</v>
      </c>
      <c r="B665" s="171" t="s">
        <v>1179</v>
      </c>
      <c r="C665" s="171" t="s">
        <v>1883</v>
      </c>
      <c r="D665" s="93" t="s">
        <v>1388</v>
      </c>
      <c r="E665" s="93" t="s">
        <v>1182</v>
      </c>
      <c r="F665" s="171">
        <v>1</v>
      </c>
      <c r="G665" s="172" t="s">
        <v>1000</v>
      </c>
    </row>
    <row r="666" spans="1:7" x14ac:dyDescent="0.25">
      <c r="A666" s="171">
        <v>656</v>
      </c>
      <c r="B666" s="171" t="s">
        <v>1179</v>
      </c>
      <c r="C666" s="171" t="s">
        <v>1884</v>
      </c>
      <c r="D666" s="93" t="s">
        <v>1388</v>
      </c>
      <c r="E666" s="93" t="s">
        <v>993</v>
      </c>
      <c r="F666" s="171">
        <v>10</v>
      </c>
      <c r="G666" s="172" t="s">
        <v>994</v>
      </c>
    </row>
    <row r="667" spans="1:7" x14ac:dyDescent="0.25">
      <c r="A667" s="171">
        <v>657</v>
      </c>
      <c r="B667" s="171" t="s">
        <v>1179</v>
      </c>
      <c r="C667" s="171" t="s">
        <v>1885</v>
      </c>
      <c r="D667" s="93" t="s">
        <v>1388</v>
      </c>
      <c r="E667" s="93" t="s">
        <v>1010</v>
      </c>
      <c r="F667" s="171">
        <v>5</v>
      </c>
      <c r="G667" s="172" t="s">
        <v>1150</v>
      </c>
    </row>
    <row r="668" spans="1:7" x14ac:dyDescent="0.25">
      <c r="A668" s="171">
        <v>658</v>
      </c>
      <c r="B668" s="171" t="s">
        <v>1179</v>
      </c>
      <c r="C668" s="171" t="s">
        <v>1886</v>
      </c>
      <c r="D668" s="93" t="s">
        <v>1388</v>
      </c>
      <c r="E668" s="93" t="s">
        <v>1040</v>
      </c>
      <c r="F668" s="171">
        <v>5</v>
      </c>
      <c r="G668" s="172" t="s">
        <v>994</v>
      </c>
    </row>
    <row r="669" spans="1:7" x14ac:dyDescent="0.25">
      <c r="A669" s="171">
        <v>659</v>
      </c>
      <c r="B669" s="171" t="s">
        <v>1179</v>
      </c>
      <c r="C669" s="171" t="s">
        <v>1887</v>
      </c>
      <c r="D669" s="93" t="s">
        <v>1388</v>
      </c>
      <c r="E669" s="93" t="s">
        <v>1069</v>
      </c>
      <c r="F669" s="171">
        <v>10</v>
      </c>
      <c r="G669" s="172" t="s">
        <v>998</v>
      </c>
    </row>
    <row r="670" spans="1:7" x14ac:dyDescent="0.25">
      <c r="A670" s="171">
        <v>660</v>
      </c>
      <c r="B670" s="171" t="s">
        <v>1179</v>
      </c>
      <c r="C670" s="171" t="s">
        <v>1888</v>
      </c>
      <c r="D670" s="93" t="s">
        <v>1388</v>
      </c>
      <c r="E670" s="93" t="s">
        <v>1012</v>
      </c>
      <c r="F670" s="171">
        <v>10</v>
      </c>
      <c r="G670" s="172" t="s">
        <v>1013</v>
      </c>
    </row>
    <row r="671" spans="1:7" x14ac:dyDescent="0.25">
      <c r="A671" s="171">
        <v>661</v>
      </c>
      <c r="B671" s="171" t="s">
        <v>1179</v>
      </c>
      <c r="C671" s="171" t="s">
        <v>1889</v>
      </c>
      <c r="D671" s="93" t="s">
        <v>1388</v>
      </c>
      <c r="E671" s="93" t="s">
        <v>1082</v>
      </c>
      <c r="F671" s="171">
        <v>10</v>
      </c>
      <c r="G671" s="172" t="s">
        <v>998</v>
      </c>
    </row>
    <row r="672" spans="1:7" x14ac:dyDescent="0.25">
      <c r="A672" s="171">
        <v>662</v>
      </c>
      <c r="B672" s="171" t="s">
        <v>1179</v>
      </c>
      <c r="C672" s="171" t="s">
        <v>1890</v>
      </c>
      <c r="D672" s="93" t="s">
        <v>1388</v>
      </c>
      <c r="E672" s="93" t="s">
        <v>1093</v>
      </c>
      <c r="F672" s="171">
        <v>10</v>
      </c>
      <c r="G672" s="172" t="s">
        <v>1139</v>
      </c>
    </row>
    <row r="673" spans="1:7" x14ac:dyDescent="0.25">
      <c r="A673" s="171">
        <v>663</v>
      </c>
      <c r="B673" s="171" t="s">
        <v>1179</v>
      </c>
      <c r="C673" s="171" t="s">
        <v>1891</v>
      </c>
      <c r="D673" s="93" t="s">
        <v>1388</v>
      </c>
      <c r="E673" s="93" t="s">
        <v>1106</v>
      </c>
      <c r="F673" s="171">
        <v>10</v>
      </c>
      <c r="G673" s="172" t="s">
        <v>1009</v>
      </c>
    </row>
    <row r="674" spans="1:7" x14ac:dyDescent="0.25">
      <c r="A674" s="171">
        <v>664</v>
      </c>
      <c r="B674" s="171" t="s">
        <v>1179</v>
      </c>
      <c r="C674" s="171" t="s">
        <v>1892</v>
      </c>
      <c r="D674" s="93" t="s">
        <v>1388</v>
      </c>
      <c r="E674" s="93" t="s">
        <v>1069</v>
      </c>
      <c r="F674" s="171">
        <v>10</v>
      </c>
      <c r="G674" s="172" t="s">
        <v>998</v>
      </c>
    </row>
    <row r="675" spans="1:7" x14ac:dyDescent="0.25">
      <c r="A675" s="171">
        <v>665</v>
      </c>
      <c r="B675" s="171" t="s">
        <v>1179</v>
      </c>
      <c r="C675" s="171" t="s">
        <v>1893</v>
      </c>
      <c r="D675" s="93" t="s">
        <v>1388</v>
      </c>
      <c r="E675" s="93" t="s">
        <v>1012</v>
      </c>
      <c r="F675" s="171">
        <v>10</v>
      </c>
      <c r="G675" s="172" t="s">
        <v>1013</v>
      </c>
    </row>
    <row r="676" spans="1:7" x14ac:dyDescent="0.25">
      <c r="A676" s="171">
        <v>666</v>
      </c>
      <c r="B676" s="171" t="s">
        <v>1179</v>
      </c>
      <c r="C676" s="171" t="s">
        <v>1894</v>
      </c>
      <c r="D676" s="93" t="s">
        <v>1388</v>
      </c>
      <c r="E676" s="93" t="s">
        <v>1059</v>
      </c>
      <c r="F676" s="171">
        <v>10</v>
      </c>
      <c r="G676" s="172" t="s">
        <v>994</v>
      </c>
    </row>
    <row r="677" spans="1:7" x14ac:dyDescent="0.25">
      <c r="A677" s="171">
        <v>667</v>
      </c>
      <c r="B677" s="171" t="s">
        <v>1179</v>
      </c>
      <c r="C677" s="171" t="s">
        <v>1895</v>
      </c>
      <c r="D677" s="93" t="s">
        <v>1318</v>
      </c>
      <c r="E677" s="93" t="s">
        <v>1054</v>
      </c>
      <c r="F677" s="171">
        <v>10</v>
      </c>
      <c r="G677" s="172" t="s">
        <v>1013</v>
      </c>
    </row>
    <row r="678" spans="1:7" x14ac:dyDescent="0.25">
      <c r="A678" s="171">
        <v>668</v>
      </c>
      <c r="B678" s="171" t="s">
        <v>1179</v>
      </c>
      <c r="C678" s="171" t="s">
        <v>1896</v>
      </c>
      <c r="D678" s="93" t="s">
        <v>1318</v>
      </c>
      <c r="E678" s="93" t="s">
        <v>1061</v>
      </c>
      <c r="F678" s="171">
        <v>10</v>
      </c>
      <c r="G678" s="172" t="s">
        <v>1062</v>
      </c>
    </row>
    <row r="679" spans="1:7" x14ac:dyDescent="0.25">
      <c r="A679" s="171">
        <v>669</v>
      </c>
      <c r="B679" s="171" t="s">
        <v>1179</v>
      </c>
      <c r="C679" s="171" t="s">
        <v>1897</v>
      </c>
      <c r="D679" s="93" t="s">
        <v>1388</v>
      </c>
      <c r="E679" s="93" t="s">
        <v>995</v>
      </c>
      <c r="F679" s="171">
        <v>10</v>
      </c>
      <c r="G679" s="172" t="s">
        <v>994</v>
      </c>
    </row>
    <row r="680" spans="1:7" x14ac:dyDescent="0.25">
      <c r="A680" s="171">
        <v>670</v>
      </c>
      <c r="B680" s="171" t="s">
        <v>1179</v>
      </c>
      <c r="C680" s="171" t="s">
        <v>1898</v>
      </c>
      <c r="D680" s="93" t="s">
        <v>1388</v>
      </c>
      <c r="E680" s="93" t="s">
        <v>1014</v>
      </c>
      <c r="F680" s="171">
        <v>10</v>
      </c>
      <c r="G680" s="172" t="s">
        <v>994</v>
      </c>
    </row>
    <row r="681" spans="1:7" x14ac:dyDescent="0.25">
      <c r="A681" s="171">
        <v>671</v>
      </c>
      <c r="B681" s="171" t="s">
        <v>1179</v>
      </c>
      <c r="C681" s="171" t="s">
        <v>1899</v>
      </c>
      <c r="D681" s="93" t="s">
        <v>1388</v>
      </c>
      <c r="E681" s="93" t="s">
        <v>1032</v>
      </c>
      <c r="F681" s="171">
        <v>10</v>
      </c>
      <c r="G681" s="172" t="s">
        <v>1129</v>
      </c>
    </row>
    <row r="682" spans="1:7" x14ac:dyDescent="0.25">
      <c r="A682" s="171">
        <v>672</v>
      </c>
      <c r="B682" s="171" t="s">
        <v>1179</v>
      </c>
      <c r="C682" s="171" t="s">
        <v>1900</v>
      </c>
      <c r="D682" s="93" t="s">
        <v>1388</v>
      </c>
      <c r="E682" s="93" t="s">
        <v>1048</v>
      </c>
      <c r="F682" s="171">
        <v>10</v>
      </c>
      <c r="G682" s="172" t="s">
        <v>1009</v>
      </c>
    </row>
    <row r="683" spans="1:7" x14ac:dyDescent="0.25">
      <c r="A683" s="171">
        <v>673</v>
      </c>
      <c r="B683" s="171" t="s">
        <v>1179</v>
      </c>
      <c r="C683" s="171" t="s">
        <v>1901</v>
      </c>
      <c r="D683" s="93" t="s">
        <v>1388</v>
      </c>
      <c r="E683" s="93" t="s">
        <v>993</v>
      </c>
      <c r="F683" s="171">
        <v>10</v>
      </c>
      <c r="G683" s="172" t="s">
        <v>994</v>
      </c>
    </row>
    <row r="684" spans="1:7" x14ac:dyDescent="0.25">
      <c r="A684" s="171">
        <v>674</v>
      </c>
      <c r="B684" s="171" t="s">
        <v>1179</v>
      </c>
      <c r="C684" s="171" t="s">
        <v>1902</v>
      </c>
      <c r="D684" s="93" t="s">
        <v>1388</v>
      </c>
      <c r="E684" s="93" t="s">
        <v>1038</v>
      </c>
      <c r="F684" s="171">
        <v>1</v>
      </c>
      <c r="G684" s="172" t="s">
        <v>1013</v>
      </c>
    </row>
    <row r="685" spans="1:7" x14ac:dyDescent="0.25">
      <c r="A685" s="171">
        <v>675</v>
      </c>
      <c r="B685" s="171" t="s">
        <v>1179</v>
      </c>
      <c r="C685" s="171" t="s">
        <v>1903</v>
      </c>
      <c r="D685" s="93" t="s">
        <v>1318</v>
      </c>
      <c r="E685" s="93" t="s">
        <v>1137</v>
      </c>
      <c r="F685" s="171">
        <v>1</v>
      </c>
      <c r="G685" s="172" t="s">
        <v>1138</v>
      </c>
    </row>
    <row r="686" spans="1:7" x14ac:dyDescent="0.25">
      <c r="A686" s="171">
        <v>676</v>
      </c>
      <c r="B686" s="171" t="s">
        <v>1179</v>
      </c>
      <c r="C686" s="171" t="s">
        <v>1904</v>
      </c>
      <c r="D686" s="93" t="s">
        <v>1318</v>
      </c>
      <c r="E686" s="93" t="s">
        <v>990</v>
      </c>
      <c r="F686" s="171">
        <v>10</v>
      </c>
      <c r="G686" s="172" t="s">
        <v>989</v>
      </c>
    </row>
    <row r="687" spans="1:7" x14ac:dyDescent="0.25">
      <c r="A687" s="171">
        <v>677</v>
      </c>
      <c r="B687" s="171" t="s">
        <v>1179</v>
      </c>
      <c r="C687" s="171" t="s">
        <v>1905</v>
      </c>
      <c r="D687" s="93" t="s">
        <v>1388</v>
      </c>
      <c r="E687" s="93" t="s">
        <v>1183</v>
      </c>
      <c r="F687" s="171">
        <v>1</v>
      </c>
      <c r="G687" s="172" t="s">
        <v>1049</v>
      </c>
    </row>
    <row r="688" spans="1:7" x14ac:dyDescent="0.25">
      <c r="A688" s="171">
        <v>678</v>
      </c>
      <c r="B688" s="171" t="s">
        <v>1179</v>
      </c>
      <c r="C688" s="171" t="s">
        <v>1906</v>
      </c>
      <c r="D688" s="93" t="s">
        <v>1388</v>
      </c>
      <c r="E688" s="93" t="s">
        <v>1141</v>
      </c>
      <c r="F688" s="171">
        <v>1</v>
      </c>
      <c r="G688" s="172" t="s">
        <v>1087</v>
      </c>
    </row>
    <row r="689" spans="1:7" x14ac:dyDescent="0.25">
      <c r="A689" s="171">
        <v>679</v>
      </c>
      <c r="B689" s="171" t="s">
        <v>1179</v>
      </c>
      <c r="C689" s="171" t="s">
        <v>1907</v>
      </c>
      <c r="D689" s="93" t="s">
        <v>1388</v>
      </c>
      <c r="E689" s="93" t="s">
        <v>1184</v>
      </c>
      <c r="F689" s="171">
        <v>1</v>
      </c>
      <c r="G689" s="172" t="s">
        <v>1185</v>
      </c>
    </row>
    <row r="690" spans="1:7" x14ac:dyDescent="0.25">
      <c r="A690" s="171">
        <v>680</v>
      </c>
      <c r="B690" s="171" t="s">
        <v>1179</v>
      </c>
      <c r="C690" s="171" t="s">
        <v>1908</v>
      </c>
      <c r="D690" s="93" t="s">
        <v>1318</v>
      </c>
      <c r="E690" s="93" t="s">
        <v>1137</v>
      </c>
      <c r="F690" s="171">
        <v>1</v>
      </c>
      <c r="G690" s="172" t="s">
        <v>1138</v>
      </c>
    </row>
    <row r="691" spans="1:7" x14ac:dyDescent="0.25">
      <c r="A691" s="171">
        <v>681</v>
      </c>
      <c r="B691" s="171" t="s">
        <v>1179</v>
      </c>
      <c r="C691" s="171" t="s">
        <v>1909</v>
      </c>
      <c r="D691" s="93" t="s">
        <v>1388</v>
      </c>
      <c r="E691" s="93" t="s">
        <v>991</v>
      </c>
      <c r="F691" s="171">
        <v>10</v>
      </c>
      <c r="G691" s="172" t="s">
        <v>1066</v>
      </c>
    </row>
    <row r="692" spans="1:7" x14ac:dyDescent="0.25">
      <c r="A692" s="171">
        <v>682</v>
      </c>
      <c r="B692" s="171" t="s">
        <v>1179</v>
      </c>
      <c r="C692" s="171" t="s">
        <v>1910</v>
      </c>
      <c r="D692" s="93" t="s">
        <v>1388</v>
      </c>
      <c r="E692" s="93" t="s">
        <v>990</v>
      </c>
      <c r="F692" s="171">
        <v>15</v>
      </c>
      <c r="G692" s="172" t="s">
        <v>1009</v>
      </c>
    </row>
    <row r="693" spans="1:7" x14ac:dyDescent="0.25">
      <c r="A693" s="171">
        <v>683</v>
      </c>
      <c r="B693" s="171" t="s">
        <v>1179</v>
      </c>
      <c r="C693" s="171" t="s">
        <v>1911</v>
      </c>
      <c r="D693" s="93" t="s">
        <v>1388</v>
      </c>
      <c r="E693" s="93" t="s">
        <v>993</v>
      </c>
      <c r="F693" s="171">
        <v>10</v>
      </c>
      <c r="G693" s="172" t="s">
        <v>994</v>
      </c>
    </row>
    <row r="694" spans="1:7" x14ac:dyDescent="0.25">
      <c r="A694" s="171">
        <v>684</v>
      </c>
      <c r="B694" s="171" t="s">
        <v>1179</v>
      </c>
      <c r="C694" s="171" t="s">
        <v>1912</v>
      </c>
      <c r="D694" s="93" t="s">
        <v>1388</v>
      </c>
      <c r="E694" s="93" t="s">
        <v>1134</v>
      </c>
      <c r="F694" s="171">
        <v>10</v>
      </c>
      <c r="G694" s="172" t="s">
        <v>1129</v>
      </c>
    </row>
    <row r="695" spans="1:7" x14ac:dyDescent="0.25">
      <c r="A695" s="171">
        <v>685</v>
      </c>
      <c r="B695" s="171" t="s">
        <v>1179</v>
      </c>
      <c r="C695" s="171" t="s">
        <v>1913</v>
      </c>
      <c r="D695" s="93" t="s">
        <v>1388</v>
      </c>
      <c r="E695" s="93" t="s">
        <v>1106</v>
      </c>
      <c r="F695" s="171">
        <v>10</v>
      </c>
      <c r="G695" s="172" t="s">
        <v>1009</v>
      </c>
    </row>
    <row r="696" spans="1:7" x14ac:dyDescent="0.25">
      <c r="A696" s="171">
        <v>686</v>
      </c>
      <c r="B696" s="171" t="s">
        <v>1179</v>
      </c>
      <c r="C696" s="171" t="s">
        <v>1914</v>
      </c>
      <c r="D696" s="93" t="s">
        <v>1388</v>
      </c>
      <c r="E696" s="93" t="s">
        <v>1059</v>
      </c>
      <c r="F696" s="171">
        <v>10</v>
      </c>
      <c r="G696" s="172" t="s">
        <v>994</v>
      </c>
    </row>
    <row r="697" spans="1:7" x14ac:dyDescent="0.25">
      <c r="A697" s="171">
        <v>687</v>
      </c>
      <c r="B697" s="171" t="s">
        <v>1179</v>
      </c>
      <c r="C697" s="171" t="s">
        <v>1915</v>
      </c>
      <c r="D697" s="93" t="s">
        <v>1388</v>
      </c>
      <c r="E697" s="93" t="s">
        <v>1029</v>
      </c>
      <c r="F697" s="171">
        <v>5</v>
      </c>
      <c r="G697" s="172" t="s">
        <v>1049</v>
      </c>
    </row>
    <row r="698" spans="1:7" x14ac:dyDescent="0.25">
      <c r="A698" s="171">
        <v>688</v>
      </c>
      <c r="B698" s="171" t="s">
        <v>1179</v>
      </c>
      <c r="C698" s="171" t="s">
        <v>1916</v>
      </c>
      <c r="D698" s="93" t="s">
        <v>1388</v>
      </c>
      <c r="E698" s="93" t="s">
        <v>1029</v>
      </c>
      <c r="F698" s="171">
        <v>5</v>
      </c>
      <c r="G698" s="172" t="s">
        <v>1129</v>
      </c>
    </row>
    <row r="699" spans="1:7" x14ac:dyDescent="0.25">
      <c r="A699" s="171">
        <v>689</v>
      </c>
      <c r="B699" s="171" t="s">
        <v>1179</v>
      </c>
      <c r="C699" s="171" t="s">
        <v>1917</v>
      </c>
      <c r="D699" s="93" t="s">
        <v>1388</v>
      </c>
      <c r="E699" s="93" t="s">
        <v>1165</v>
      </c>
      <c r="F699" s="171">
        <v>10</v>
      </c>
      <c r="G699" s="172" t="s">
        <v>1166</v>
      </c>
    </row>
    <row r="700" spans="1:7" x14ac:dyDescent="0.25">
      <c r="A700" s="171">
        <v>690</v>
      </c>
      <c r="B700" s="171" t="s">
        <v>1179</v>
      </c>
      <c r="C700" s="171" t="s">
        <v>1918</v>
      </c>
      <c r="D700" s="93" t="s">
        <v>1388</v>
      </c>
      <c r="E700" s="93" t="s">
        <v>1090</v>
      </c>
      <c r="F700" s="171">
        <v>10</v>
      </c>
      <c r="G700" s="172" t="s">
        <v>994</v>
      </c>
    </row>
    <row r="701" spans="1:7" x14ac:dyDescent="0.25">
      <c r="A701" s="171">
        <v>691</v>
      </c>
      <c r="B701" s="171" t="s">
        <v>1179</v>
      </c>
      <c r="C701" s="171" t="s">
        <v>1919</v>
      </c>
      <c r="D701" s="93" t="s">
        <v>1388</v>
      </c>
      <c r="E701" s="93" t="s">
        <v>778</v>
      </c>
      <c r="F701" s="171">
        <v>10</v>
      </c>
      <c r="G701" s="172" t="s">
        <v>1000</v>
      </c>
    </row>
    <row r="702" spans="1:7" x14ac:dyDescent="0.25">
      <c r="A702" s="171">
        <v>692</v>
      </c>
      <c r="B702" s="171" t="s">
        <v>1179</v>
      </c>
      <c r="C702" s="171" t="s">
        <v>1920</v>
      </c>
      <c r="D702" s="93" t="s">
        <v>1388</v>
      </c>
      <c r="E702" s="93" t="s">
        <v>1186</v>
      </c>
      <c r="F702" s="171">
        <v>10</v>
      </c>
      <c r="G702" s="172" t="s">
        <v>1013</v>
      </c>
    </row>
    <row r="703" spans="1:7" x14ac:dyDescent="0.25">
      <c r="A703" s="171">
        <v>693</v>
      </c>
      <c r="B703" s="171" t="s">
        <v>1179</v>
      </c>
      <c r="C703" s="171" t="s">
        <v>1921</v>
      </c>
      <c r="D703" s="93" t="s">
        <v>1388</v>
      </c>
      <c r="E703" s="93" t="s">
        <v>1165</v>
      </c>
      <c r="F703" s="171">
        <v>10</v>
      </c>
      <c r="G703" s="172" t="s">
        <v>1166</v>
      </c>
    </row>
    <row r="704" spans="1:7" x14ac:dyDescent="0.25">
      <c r="A704" s="171">
        <v>694</v>
      </c>
      <c r="B704" s="171" t="s">
        <v>1179</v>
      </c>
      <c r="C704" s="171" t="s">
        <v>1922</v>
      </c>
      <c r="D704" s="93" t="s">
        <v>1388</v>
      </c>
      <c r="E704" s="93" t="s">
        <v>1028</v>
      </c>
      <c r="F704" s="171">
        <v>10</v>
      </c>
      <c r="G704" s="172" t="s">
        <v>989</v>
      </c>
    </row>
    <row r="705" spans="1:7" x14ac:dyDescent="0.25">
      <c r="A705" s="171">
        <v>695</v>
      </c>
      <c r="B705" s="171" t="s">
        <v>1179</v>
      </c>
      <c r="C705" s="171" t="s">
        <v>1923</v>
      </c>
      <c r="D705" s="93" t="s">
        <v>1388</v>
      </c>
      <c r="E705" s="93" t="s">
        <v>1076</v>
      </c>
      <c r="F705" s="171">
        <v>1</v>
      </c>
      <c r="G705" s="172" t="s">
        <v>1145</v>
      </c>
    </row>
    <row r="706" spans="1:7" x14ac:dyDescent="0.25">
      <c r="A706" s="171">
        <v>696</v>
      </c>
      <c r="B706" s="171" t="s">
        <v>1179</v>
      </c>
      <c r="C706" s="171" t="s">
        <v>1924</v>
      </c>
      <c r="D706" s="93" t="s">
        <v>1388</v>
      </c>
      <c r="E706" s="93" t="s">
        <v>991</v>
      </c>
      <c r="F706" s="171">
        <v>10</v>
      </c>
      <c r="G706" s="172" t="s">
        <v>1066</v>
      </c>
    </row>
    <row r="707" spans="1:7" x14ac:dyDescent="0.25">
      <c r="A707" s="171">
        <v>697</v>
      </c>
      <c r="B707" s="171" t="s">
        <v>1179</v>
      </c>
      <c r="C707" s="171" t="s">
        <v>1925</v>
      </c>
      <c r="D707" s="93" t="s">
        <v>1388</v>
      </c>
      <c r="E707" s="93" t="s">
        <v>1134</v>
      </c>
      <c r="F707" s="171">
        <v>10</v>
      </c>
      <c r="G707" s="172" t="s">
        <v>1129</v>
      </c>
    </row>
    <row r="708" spans="1:7" x14ac:dyDescent="0.25">
      <c r="A708" s="171">
        <v>698</v>
      </c>
      <c r="B708" s="171" t="s">
        <v>1179</v>
      </c>
      <c r="C708" s="171" t="s">
        <v>1926</v>
      </c>
      <c r="D708" s="93" t="s">
        <v>1388</v>
      </c>
      <c r="E708" s="93" t="s">
        <v>1026</v>
      </c>
      <c r="F708" s="171">
        <v>10</v>
      </c>
      <c r="G708" s="172" t="s">
        <v>1161</v>
      </c>
    </row>
    <row r="709" spans="1:7" x14ac:dyDescent="0.25">
      <c r="A709" s="171">
        <v>699</v>
      </c>
      <c r="B709" s="171" t="s">
        <v>1179</v>
      </c>
      <c r="C709" s="171" t="s">
        <v>1927</v>
      </c>
      <c r="D709" s="93" t="s">
        <v>1388</v>
      </c>
      <c r="E709" s="93" t="s">
        <v>1050</v>
      </c>
      <c r="F709" s="171">
        <v>1</v>
      </c>
      <c r="G709" s="172" t="s">
        <v>1051</v>
      </c>
    </row>
    <row r="710" spans="1:7" x14ac:dyDescent="0.25">
      <c r="A710" s="171">
        <v>700</v>
      </c>
      <c r="B710" s="171" t="s">
        <v>1187</v>
      </c>
      <c r="C710" s="171" t="s">
        <v>1928</v>
      </c>
      <c r="D710" s="93" t="s">
        <v>1318</v>
      </c>
      <c r="E710" s="93" t="s">
        <v>1188</v>
      </c>
      <c r="F710" s="171">
        <v>1</v>
      </c>
      <c r="G710" s="172" t="s">
        <v>1087</v>
      </c>
    </row>
    <row r="711" spans="1:7" x14ac:dyDescent="0.25">
      <c r="A711" s="171">
        <v>701</v>
      </c>
      <c r="B711" s="171" t="s">
        <v>1187</v>
      </c>
      <c r="C711" s="171" t="s">
        <v>1929</v>
      </c>
      <c r="D711" s="93" t="s">
        <v>1241</v>
      </c>
      <c r="E711" s="93" t="s">
        <v>1003</v>
      </c>
      <c r="F711" s="171">
        <v>30</v>
      </c>
      <c r="G711" s="172" t="s">
        <v>1097</v>
      </c>
    </row>
    <row r="712" spans="1:7" x14ac:dyDescent="0.25">
      <c r="A712" s="171">
        <v>702</v>
      </c>
      <c r="B712" s="171" t="s">
        <v>1187</v>
      </c>
      <c r="C712" s="171" t="s">
        <v>1930</v>
      </c>
      <c r="D712" s="93" t="s">
        <v>1241</v>
      </c>
      <c r="E712" s="93" t="s">
        <v>1026</v>
      </c>
      <c r="F712" s="171">
        <v>10</v>
      </c>
      <c r="G712" s="172" t="s">
        <v>1161</v>
      </c>
    </row>
    <row r="713" spans="1:7" x14ac:dyDescent="0.25">
      <c r="A713" s="171">
        <v>703</v>
      </c>
      <c r="B713" s="171" t="s">
        <v>1187</v>
      </c>
      <c r="C713" s="171" t="s">
        <v>1931</v>
      </c>
      <c r="D713" s="93" t="s">
        <v>1241</v>
      </c>
      <c r="E713" s="93" t="s">
        <v>1106</v>
      </c>
      <c r="F713" s="171">
        <v>30</v>
      </c>
      <c r="G713" s="172" t="s">
        <v>1066</v>
      </c>
    </row>
    <row r="714" spans="1:7" x14ac:dyDescent="0.25">
      <c r="A714" s="171">
        <v>704</v>
      </c>
      <c r="B714" s="171" t="s">
        <v>1187</v>
      </c>
      <c r="C714" s="171" t="s">
        <v>1932</v>
      </c>
      <c r="D714" s="93" t="s">
        <v>1241</v>
      </c>
      <c r="E714" s="93" t="s">
        <v>1076</v>
      </c>
      <c r="F714" s="171">
        <v>1</v>
      </c>
      <c r="G714" s="172" t="s">
        <v>1145</v>
      </c>
    </row>
    <row r="715" spans="1:7" x14ac:dyDescent="0.25">
      <c r="A715" s="171">
        <v>705</v>
      </c>
      <c r="B715" s="171" t="s">
        <v>1187</v>
      </c>
      <c r="C715" s="171" t="s">
        <v>1933</v>
      </c>
      <c r="D715" s="93" t="s">
        <v>1318</v>
      </c>
      <c r="E715" s="93" t="s">
        <v>990</v>
      </c>
      <c r="F715" s="171">
        <v>10</v>
      </c>
      <c r="G715" s="172" t="s">
        <v>989</v>
      </c>
    </row>
    <row r="716" spans="1:7" x14ac:dyDescent="0.25">
      <c r="A716" s="171">
        <v>706</v>
      </c>
      <c r="B716" s="171" t="s">
        <v>1187</v>
      </c>
      <c r="C716" s="171" t="s">
        <v>1934</v>
      </c>
      <c r="D716" s="93" t="s">
        <v>1427</v>
      </c>
      <c r="E716" s="93" t="s">
        <v>995</v>
      </c>
      <c r="F716" s="171">
        <v>10</v>
      </c>
      <c r="G716" s="172" t="s">
        <v>994</v>
      </c>
    </row>
    <row r="717" spans="1:7" x14ac:dyDescent="0.25">
      <c r="A717" s="171">
        <v>707</v>
      </c>
      <c r="B717" s="171" t="s">
        <v>1187</v>
      </c>
      <c r="C717" s="171" t="s">
        <v>1935</v>
      </c>
      <c r="D717" s="93" t="s">
        <v>1427</v>
      </c>
      <c r="E717" s="93" t="s">
        <v>1032</v>
      </c>
      <c r="F717" s="171">
        <v>10</v>
      </c>
      <c r="G717" s="172" t="s">
        <v>1129</v>
      </c>
    </row>
    <row r="718" spans="1:7" x14ac:dyDescent="0.25">
      <c r="A718" s="171">
        <v>708</v>
      </c>
      <c r="B718" s="171" t="s">
        <v>1187</v>
      </c>
      <c r="C718" s="171" t="s">
        <v>1936</v>
      </c>
      <c r="D718" s="93" t="s">
        <v>1427</v>
      </c>
      <c r="E718" s="93" t="s">
        <v>1031</v>
      </c>
      <c r="F718" s="171">
        <v>6</v>
      </c>
      <c r="G718" s="172" t="s">
        <v>1000</v>
      </c>
    </row>
    <row r="719" spans="1:7" x14ac:dyDescent="0.25">
      <c r="A719" s="171">
        <v>709</v>
      </c>
      <c r="B719" s="171" t="s">
        <v>1187</v>
      </c>
      <c r="C719" s="171" t="s">
        <v>1937</v>
      </c>
      <c r="D719" s="93" t="s">
        <v>1427</v>
      </c>
      <c r="E719" s="93" t="s">
        <v>1031</v>
      </c>
      <c r="F719" s="171">
        <v>4</v>
      </c>
      <c r="G719" s="172" t="s">
        <v>1009</v>
      </c>
    </row>
    <row r="720" spans="1:7" x14ac:dyDescent="0.25">
      <c r="A720" s="171">
        <v>710</v>
      </c>
      <c r="B720" s="171" t="s">
        <v>1187</v>
      </c>
      <c r="C720" s="171" t="s">
        <v>1938</v>
      </c>
      <c r="D720" s="93" t="s">
        <v>1427</v>
      </c>
      <c r="E720" s="93" t="s">
        <v>1106</v>
      </c>
      <c r="F720" s="171">
        <v>10</v>
      </c>
      <c r="G720" s="172" t="s">
        <v>1009</v>
      </c>
    </row>
    <row r="721" spans="1:7" x14ac:dyDescent="0.25">
      <c r="A721" s="171">
        <v>711</v>
      </c>
      <c r="B721" s="171" t="s">
        <v>1187</v>
      </c>
      <c r="C721" s="171" t="s">
        <v>1939</v>
      </c>
      <c r="D721" s="93" t="s">
        <v>1427</v>
      </c>
      <c r="E721" s="93" t="s">
        <v>995</v>
      </c>
      <c r="F721" s="171">
        <v>10</v>
      </c>
      <c r="G721" s="172" t="s">
        <v>994</v>
      </c>
    </row>
    <row r="722" spans="1:7" x14ac:dyDescent="0.25">
      <c r="A722" s="171">
        <v>712</v>
      </c>
      <c r="B722" s="171" t="s">
        <v>1187</v>
      </c>
      <c r="C722" s="171" t="s">
        <v>1940</v>
      </c>
      <c r="D722" s="93" t="s">
        <v>1427</v>
      </c>
      <c r="E722" s="93" t="s">
        <v>1014</v>
      </c>
      <c r="F722" s="171">
        <v>10</v>
      </c>
      <c r="G722" s="172" t="s">
        <v>994</v>
      </c>
    </row>
    <row r="723" spans="1:7" x14ac:dyDescent="0.25">
      <c r="A723" s="171">
        <v>713</v>
      </c>
      <c r="B723" s="171" t="s">
        <v>1187</v>
      </c>
      <c r="C723" s="171" t="s">
        <v>1941</v>
      </c>
      <c r="D723" s="93" t="s">
        <v>1318</v>
      </c>
      <c r="E723" s="93" t="s">
        <v>1054</v>
      </c>
      <c r="F723" s="171">
        <v>10</v>
      </c>
      <c r="G723" s="172" t="s">
        <v>1013</v>
      </c>
    </row>
    <row r="724" spans="1:7" x14ac:dyDescent="0.25">
      <c r="A724" s="171">
        <v>714</v>
      </c>
      <c r="B724" s="171" t="s">
        <v>1187</v>
      </c>
      <c r="C724" s="171" t="s">
        <v>1942</v>
      </c>
      <c r="D724" s="93" t="s">
        <v>1318</v>
      </c>
      <c r="E724" s="93" t="s">
        <v>302</v>
      </c>
      <c r="F724" s="171">
        <v>10</v>
      </c>
      <c r="G724" s="172" t="s">
        <v>1007</v>
      </c>
    </row>
    <row r="725" spans="1:7" x14ac:dyDescent="0.25">
      <c r="A725" s="171">
        <v>715</v>
      </c>
      <c r="B725" s="171" t="s">
        <v>1187</v>
      </c>
      <c r="C725" s="171" t="s">
        <v>1943</v>
      </c>
      <c r="D725" s="93" t="s">
        <v>1427</v>
      </c>
      <c r="E725" s="93" t="s">
        <v>1026</v>
      </c>
      <c r="F725" s="171">
        <v>20</v>
      </c>
      <c r="G725" s="172" t="s">
        <v>1189</v>
      </c>
    </row>
    <row r="726" spans="1:7" x14ac:dyDescent="0.25">
      <c r="A726" s="171">
        <v>716</v>
      </c>
      <c r="B726" s="171" t="s">
        <v>1187</v>
      </c>
      <c r="C726" s="171" t="s">
        <v>1944</v>
      </c>
      <c r="D726" s="93" t="s">
        <v>1241</v>
      </c>
      <c r="E726" s="93" t="s">
        <v>1021</v>
      </c>
      <c r="F726" s="171">
        <v>1</v>
      </c>
      <c r="G726" s="172" t="s">
        <v>1022</v>
      </c>
    </row>
    <row r="727" spans="1:7" x14ac:dyDescent="0.25">
      <c r="A727" s="171">
        <v>717</v>
      </c>
      <c r="B727" s="171" t="s">
        <v>1187</v>
      </c>
      <c r="C727" s="171" t="s">
        <v>1945</v>
      </c>
      <c r="D727" s="93" t="s">
        <v>1241</v>
      </c>
      <c r="E727" s="93" t="s">
        <v>1040</v>
      </c>
      <c r="F727" s="171">
        <v>10</v>
      </c>
      <c r="G727" s="172" t="s">
        <v>1009</v>
      </c>
    </row>
    <row r="728" spans="1:7" x14ac:dyDescent="0.25">
      <c r="A728" s="171">
        <v>718</v>
      </c>
      <c r="B728" s="171" t="s">
        <v>1187</v>
      </c>
      <c r="C728" s="171" t="s">
        <v>1946</v>
      </c>
      <c r="D728" s="93" t="s">
        <v>1241</v>
      </c>
      <c r="E728" s="93" t="s">
        <v>1010</v>
      </c>
      <c r="F728" s="171">
        <v>10</v>
      </c>
      <c r="G728" s="172" t="s">
        <v>1011</v>
      </c>
    </row>
    <row r="729" spans="1:7" x14ac:dyDescent="0.25">
      <c r="A729" s="171">
        <v>719</v>
      </c>
      <c r="B729" s="171" t="s">
        <v>1187</v>
      </c>
      <c r="C729" s="171" t="s">
        <v>1947</v>
      </c>
      <c r="D729" s="93" t="s">
        <v>1241</v>
      </c>
      <c r="E729" s="93" t="s">
        <v>1012</v>
      </c>
      <c r="F729" s="171">
        <v>10</v>
      </c>
      <c r="G729" s="172" t="s">
        <v>1013</v>
      </c>
    </row>
    <row r="730" spans="1:7" x14ac:dyDescent="0.25">
      <c r="A730" s="171">
        <v>720</v>
      </c>
      <c r="B730" s="171" t="s">
        <v>1187</v>
      </c>
      <c r="C730" s="171" t="s">
        <v>1948</v>
      </c>
      <c r="D730" s="93" t="s">
        <v>1241</v>
      </c>
      <c r="E730" s="93" t="s">
        <v>1035</v>
      </c>
      <c r="F730" s="171">
        <v>1</v>
      </c>
      <c r="G730" s="172" t="s">
        <v>1190</v>
      </c>
    </row>
    <row r="731" spans="1:7" x14ac:dyDescent="0.25">
      <c r="A731" s="171">
        <v>721</v>
      </c>
      <c r="B731" s="171" t="s">
        <v>1187</v>
      </c>
      <c r="C731" s="171" t="s">
        <v>1949</v>
      </c>
      <c r="D731" s="93" t="s">
        <v>1241</v>
      </c>
      <c r="E731" s="93" t="s">
        <v>1059</v>
      </c>
      <c r="F731" s="171">
        <v>10</v>
      </c>
      <c r="G731" s="172" t="s">
        <v>994</v>
      </c>
    </row>
    <row r="732" spans="1:7" x14ac:dyDescent="0.25">
      <c r="A732" s="171">
        <v>722</v>
      </c>
      <c r="B732" s="171" t="s">
        <v>1187</v>
      </c>
      <c r="C732" s="171" t="s">
        <v>1950</v>
      </c>
      <c r="D732" s="93" t="s">
        <v>1241</v>
      </c>
      <c r="E732" s="93" t="s">
        <v>1071</v>
      </c>
      <c r="F732" s="171">
        <v>10</v>
      </c>
      <c r="G732" s="172" t="s">
        <v>994</v>
      </c>
    </row>
    <row r="733" spans="1:7" x14ac:dyDescent="0.25">
      <c r="A733" s="171">
        <v>723</v>
      </c>
      <c r="B733" s="171" t="s">
        <v>1187</v>
      </c>
      <c r="C733" s="171" t="s">
        <v>1948</v>
      </c>
      <c r="D733" s="93" t="s">
        <v>1427</v>
      </c>
      <c r="E733" s="93" t="s">
        <v>1026</v>
      </c>
      <c r="F733" s="171">
        <v>15</v>
      </c>
      <c r="G733" s="172" t="s">
        <v>1191</v>
      </c>
    </row>
    <row r="734" spans="1:7" x14ac:dyDescent="0.25">
      <c r="A734" s="171">
        <v>724</v>
      </c>
      <c r="B734" s="171" t="s">
        <v>1187</v>
      </c>
      <c r="C734" s="171" t="s">
        <v>1949</v>
      </c>
      <c r="D734" s="93" t="s">
        <v>1427</v>
      </c>
      <c r="E734" s="93" t="s">
        <v>1124</v>
      </c>
      <c r="F734" s="171">
        <v>30</v>
      </c>
      <c r="G734" s="172" t="s">
        <v>1000</v>
      </c>
    </row>
    <row r="735" spans="1:7" x14ac:dyDescent="0.25">
      <c r="A735" s="171">
        <v>725</v>
      </c>
      <c r="B735" s="171" t="s">
        <v>1187</v>
      </c>
      <c r="C735" s="171" t="s">
        <v>1950</v>
      </c>
      <c r="D735" s="93" t="s">
        <v>1427</v>
      </c>
      <c r="E735" s="93" t="s">
        <v>1008</v>
      </c>
      <c r="F735" s="171">
        <v>90</v>
      </c>
      <c r="G735" s="172" t="s">
        <v>1066</v>
      </c>
    </row>
    <row r="736" spans="1:7" x14ac:dyDescent="0.25">
      <c r="A736" s="171">
        <v>726</v>
      </c>
      <c r="B736" s="171" t="s">
        <v>1187</v>
      </c>
      <c r="C736" s="171" t="s">
        <v>1951</v>
      </c>
      <c r="D736" s="93" t="s">
        <v>1241</v>
      </c>
      <c r="E736" s="93" t="s">
        <v>995</v>
      </c>
      <c r="F736" s="171">
        <v>10</v>
      </c>
      <c r="G736" s="172" t="s">
        <v>994</v>
      </c>
    </row>
    <row r="737" spans="1:7" x14ac:dyDescent="0.25">
      <c r="A737" s="171">
        <v>727</v>
      </c>
      <c r="B737" s="171" t="s">
        <v>1187</v>
      </c>
      <c r="C737" s="171" t="s">
        <v>1952</v>
      </c>
      <c r="D737" s="93" t="s">
        <v>1241</v>
      </c>
      <c r="E737" s="93" t="s">
        <v>993</v>
      </c>
      <c r="F737" s="171">
        <v>10</v>
      </c>
      <c r="G737" s="172" t="s">
        <v>994</v>
      </c>
    </row>
    <row r="738" spans="1:7" x14ac:dyDescent="0.25">
      <c r="A738" s="171">
        <v>728</v>
      </c>
      <c r="B738" s="171" t="s">
        <v>1187</v>
      </c>
      <c r="C738" s="171" t="s">
        <v>1953</v>
      </c>
      <c r="D738" s="93" t="s">
        <v>1241</v>
      </c>
      <c r="E738" s="93" t="s">
        <v>996</v>
      </c>
      <c r="F738" s="171">
        <v>6</v>
      </c>
      <c r="G738" s="172" t="s">
        <v>985</v>
      </c>
    </row>
    <row r="739" spans="1:7" x14ac:dyDescent="0.25">
      <c r="A739" s="171">
        <v>729</v>
      </c>
      <c r="B739" s="171" t="s">
        <v>1187</v>
      </c>
      <c r="C739" s="171" t="s">
        <v>1954</v>
      </c>
      <c r="D739" s="93" t="s">
        <v>1241</v>
      </c>
      <c r="E739" s="93" t="s">
        <v>1106</v>
      </c>
      <c r="F739" s="171">
        <v>10</v>
      </c>
      <c r="G739" s="172" t="s">
        <v>1009</v>
      </c>
    </row>
    <row r="740" spans="1:7" x14ac:dyDescent="0.25">
      <c r="A740" s="171">
        <v>730</v>
      </c>
      <c r="B740" s="171" t="s">
        <v>1187</v>
      </c>
      <c r="C740" s="171" t="s">
        <v>1955</v>
      </c>
      <c r="D740" s="93" t="s">
        <v>1241</v>
      </c>
      <c r="E740" s="93" t="s">
        <v>991</v>
      </c>
      <c r="F740" s="171">
        <v>10</v>
      </c>
      <c r="G740" s="172" t="s">
        <v>1066</v>
      </c>
    </row>
    <row r="741" spans="1:7" x14ac:dyDescent="0.25">
      <c r="A741" s="171">
        <v>731</v>
      </c>
      <c r="B741" s="171" t="s">
        <v>1187</v>
      </c>
      <c r="C741" s="171" t="s">
        <v>1956</v>
      </c>
      <c r="D741" s="93" t="s">
        <v>1241</v>
      </c>
      <c r="E741" s="93" t="s">
        <v>1151</v>
      </c>
      <c r="F741" s="171">
        <v>1</v>
      </c>
      <c r="G741" s="172" t="s">
        <v>1053</v>
      </c>
    </row>
    <row r="742" spans="1:7" x14ac:dyDescent="0.25">
      <c r="A742" s="171">
        <v>732</v>
      </c>
      <c r="B742" s="171" t="s">
        <v>1187</v>
      </c>
      <c r="C742" s="171" t="s">
        <v>1957</v>
      </c>
      <c r="D742" s="93" t="s">
        <v>1241</v>
      </c>
      <c r="E742" s="93" t="s">
        <v>1014</v>
      </c>
      <c r="F742" s="171">
        <v>10</v>
      </c>
      <c r="G742" s="172" t="s">
        <v>994</v>
      </c>
    </row>
    <row r="743" spans="1:7" x14ac:dyDescent="0.25">
      <c r="A743" s="171">
        <v>733</v>
      </c>
      <c r="B743" s="171" t="s">
        <v>1187</v>
      </c>
      <c r="C743" s="171" t="s">
        <v>1958</v>
      </c>
      <c r="D743" s="93" t="s">
        <v>1241</v>
      </c>
      <c r="E743" s="93" t="s">
        <v>993</v>
      </c>
      <c r="F743" s="171">
        <v>10</v>
      </c>
      <c r="G743" s="172" t="s">
        <v>994</v>
      </c>
    </row>
    <row r="744" spans="1:7" x14ac:dyDescent="0.25">
      <c r="A744" s="171">
        <v>734</v>
      </c>
      <c r="B744" s="171" t="s">
        <v>1187</v>
      </c>
      <c r="C744" s="171" t="s">
        <v>1959</v>
      </c>
      <c r="D744" s="93" t="s">
        <v>1427</v>
      </c>
      <c r="E744" s="93" t="s">
        <v>990</v>
      </c>
      <c r="F744" s="171">
        <v>10</v>
      </c>
      <c r="G744" s="172" t="s">
        <v>989</v>
      </c>
    </row>
    <row r="745" spans="1:7" x14ac:dyDescent="0.25">
      <c r="A745" s="171">
        <v>735</v>
      </c>
      <c r="B745" s="171" t="s">
        <v>1187</v>
      </c>
      <c r="C745" s="171" t="s">
        <v>1960</v>
      </c>
      <c r="D745" s="93" t="s">
        <v>1427</v>
      </c>
      <c r="E745" s="93" t="s">
        <v>991</v>
      </c>
      <c r="F745" s="171">
        <v>14</v>
      </c>
      <c r="G745" s="172" t="s">
        <v>1192</v>
      </c>
    </row>
    <row r="746" spans="1:7" x14ac:dyDescent="0.25">
      <c r="A746" s="171">
        <v>736</v>
      </c>
      <c r="B746" s="171" t="s">
        <v>1187</v>
      </c>
      <c r="C746" s="171" t="s">
        <v>1961</v>
      </c>
      <c r="D746" s="93" t="s">
        <v>1427</v>
      </c>
      <c r="E746" s="93" t="s">
        <v>1078</v>
      </c>
      <c r="F746" s="171">
        <v>21</v>
      </c>
      <c r="G746" s="172" t="s">
        <v>1193</v>
      </c>
    </row>
    <row r="747" spans="1:7" x14ac:dyDescent="0.25">
      <c r="A747" s="171">
        <v>737</v>
      </c>
      <c r="B747" s="171" t="s">
        <v>1187</v>
      </c>
      <c r="C747" s="171" t="s">
        <v>1962</v>
      </c>
      <c r="D747" s="93" t="s">
        <v>1241</v>
      </c>
      <c r="E747" s="93" t="s">
        <v>996</v>
      </c>
      <c r="F747" s="171">
        <v>10</v>
      </c>
      <c r="G747" s="172" t="s">
        <v>998</v>
      </c>
    </row>
    <row r="748" spans="1:7" x14ac:dyDescent="0.25">
      <c r="A748" s="171">
        <v>738</v>
      </c>
      <c r="B748" s="171" t="s">
        <v>1187</v>
      </c>
      <c r="C748" s="171" t="s">
        <v>1963</v>
      </c>
      <c r="D748" s="93" t="s">
        <v>1241</v>
      </c>
      <c r="E748" s="93" t="s">
        <v>991</v>
      </c>
      <c r="F748" s="171">
        <v>10</v>
      </c>
      <c r="G748" s="172" t="s">
        <v>1046</v>
      </c>
    </row>
    <row r="749" spans="1:7" x14ac:dyDescent="0.25">
      <c r="A749" s="171">
        <v>739</v>
      </c>
      <c r="B749" s="171" t="s">
        <v>1187</v>
      </c>
      <c r="C749" s="171" t="s">
        <v>1964</v>
      </c>
      <c r="D749" s="93" t="s">
        <v>1241</v>
      </c>
      <c r="E749" s="93" t="s">
        <v>1040</v>
      </c>
      <c r="F749" s="171">
        <v>10</v>
      </c>
      <c r="G749" s="172" t="s">
        <v>1034</v>
      </c>
    </row>
    <row r="750" spans="1:7" x14ac:dyDescent="0.25">
      <c r="A750" s="171">
        <v>740</v>
      </c>
      <c r="B750" s="171" t="s">
        <v>1187</v>
      </c>
      <c r="C750" s="171" t="s">
        <v>1965</v>
      </c>
      <c r="D750" s="93" t="s">
        <v>1241</v>
      </c>
      <c r="E750" s="93" t="s">
        <v>995</v>
      </c>
      <c r="F750" s="171">
        <v>10</v>
      </c>
      <c r="G750" s="172" t="s">
        <v>994</v>
      </c>
    </row>
    <row r="751" spans="1:7" x14ac:dyDescent="0.25">
      <c r="A751" s="171">
        <v>741</v>
      </c>
      <c r="B751" s="171" t="s">
        <v>1187</v>
      </c>
      <c r="C751" s="171" t="s">
        <v>1966</v>
      </c>
      <c r="D751" s="93" t="s">
        <v>1241</v>
      </c>
      <c r="E751" s="93" t="s">
        <v>1106</v>
      </c>
      <c r="F751" s="171">
        <v>10</v>
      </c>
      <c r="G751" s="172" t="s">
        <v>1129</v>
      </c>
    </row>
    <row r="752" spans="1:7" x14ac:dyDescent="0.25">
      <c r="A752" s="171">
        <v>742</v>
      </c>
      <c r="B752" s="171" t="s">
        <v>1187</v>
      </c>
      <c r="C752" s="171" t="s">
        <v>1967</v>
      </c>
      <c r="D752" s="93" t="s">
        <v>1427</v>
      </c>
      <c r="E752" s="93" t="s">
        <v>991</v>
      </c>
      <c r="F752" s="171">
        <v>10</v>
      </c>
      <c r="G752" s="172" t="s">
        <v>1066</v>
      </c>
    </row>
    <row r="753" spans="1:7" x14ac:dyDescent="0.25">
      <c r="A753" s="171">
        <v>743</v>
      </c>
      <c r="B753" s="171" t="s">
        <v>1187</v>
      </c>
      <c r="C753" s="171" t="s">
        <v>1968</v>
      </c>
      <c r="D753" s="93" t="s">
        <v>1241</v>
      </c>
      <c r="E753" s="93" t="s">
        <v>1026</v>
      </c>
      <c r="F753" s="171">
        <v>10</v>
      </c>
      <c r="G753" s="172" t="s">
        <v>1161</v>
      </c>
    </row>
    <row r="754" spans="1:7" x14ac:dyDescent="0.25">
      <c r="A754" s="171">
        <v>744</v>
      </c>
      <c r="B754" s="171" t="s">
        <v>1187</v>
      </c>
      <c r="C754" s="171" t="s">
        <v>1969</v>
      </c>
      <c r="D754" s="93" t="s">
        <v>1241</v>
      </c>
      <c r="E754" s="93" t="s">
        <v>1012</v>
      </c>
      <c r="F754" s="171">
        <v>10</v>
      </c>
      <c r="G754" s="172" t="s">
        <v>1013</v>
      </c>
    </row>
    <row r="755" spans="1:7" x14ac:dyDescent="0.25">
      <c r="A755" s="171">
        <v>745</v>
      </c>
      <c r="B755" s="171" t="s">
        <v>1187</v>
      </c>
      <c r="C755" s="171" t="s">
        <v>1970</v>
      </c>
      <c r="D755" s="93" t="s">
        <v>1241</v>
      </c>
      <c r="E755" s="93" t="s">
        <v>1014</v>
      </c>
      <c r="F755" s="171">
        <v>6</v>
      </c>
      <c r="G755" s="172" t="s">
        <v>1060</v>
      </c>
    </row>
    <row r="756" spans="1:7" x14ac:dyDescent="0.25">
      <c r="A756" s="171">
        <v>746</v>
      </c>
      <c r="B756" s="171" t="s">
        <v>1187</v>
      </c>
      <c r="C756" s="171" t="s">
        <v>1971</v>
      </c>
      <c r="D756" s="93" t="s">
        <v>1241</v>
      </c>
      <c r="E756" s="93" t="s">
        <v>984</v>
      </c>
      <c r="F756" s="171">
        <v>10</v>
      </c>
      <c r="G756" s="172" t="s">
        <v>989</v>
      </c>
    </row>
    <row r="757" spans="1:7" x14ac:dyDescent="0.25">
      <c r="A757" s="171">
        <v>747</v>
      </c>
      <c r="B757" s="171" t="s">
        <v>1187</v>
      </c>
      <c r="C757" s="171" t="s">
        <v>1972</v>
      </c>
      <c r="D757" s="93" t="s">
        <v>1241</v>
      </c>
      <c r="E757" s="93" t="s">
        <v>1035</v>
      </c>
      <c r="F757" s="171">
        <v>1</v>
      </c>
      <c r="G757" s="172" t="s">
        <v>1190</v>
      </c>
    </row>
    <row r="758" spans="1:7" x14ac:dyDescent="0.25">
      <c r="A758" s="171">
        <v>748</v>
      </c>
      <c r="B758" s="171" t="s">
        <v>1187</v>
      </c>
      <c r="C758" s="171" t="s">
        <v>1973</v>
      </c>
      <c r="D758" s="93" t="s">
        <v>1241</v>
      </c>
      <c r="E758" s="93" t="s">
        <v>1015</v>
      </c>
      <c r="F758" s="171">
        <v>30</v>
      </c>
      <c r="G758" s="172" t="s">
        <v>1009</v>
      </c>
    </row>
    <row r="759" spans="1:7" x14ac:dyDescent="0.25">
      <c r="A759" s="171">
        <v>749</v>
      </c>
      <c r="B759" s="171" t="s">
        <v>1187</v>
      </c>
      <c r="C759" s="171" t="s">
        <v>1974</v>
      </c>
      <c r="D759" s="93" t="s">
        <v>1241</v>
      </c>
      <c r="E759" s="93" t="s">
        <v>987</v>
      </c>
      <c r="F759" s="171">
        <v>10</v>
      </c>
      <c r="G759" s="172" t="s">
        <v>989</v>
      </c>
    </row>
    <row r="760" spans="1:7" x14ac:dyDescent="0.25">
      <c r="A760" s="171">
        <v>750</v>
      </c>
      <c r="B760" s="171" t="s">
        <v>1187</v>
      </c>
      <c r="C760" s="171" t="s">
        <v>1975</v>
      </c>
      <c r="D760" s="93" t="s">
        <v>1241</v>
      </c>
      <c r="E760" s="93" t="s">
        <v>1029</v>
      </c>
      <c r="F760" s="171">
        <v>10</v>
      </c>
      <c r="G760" s="172" t="s">
        <v>1007</v>
      </c>
    </row>
    <row r="761" spans="1:7" x14ac:dyDescent="0.25">
      <c r="A761" s="171">
        <v>751</v>
      </c>
      <c r="B761" s="171" t="s">
        <v>1187</v>
      </c>
      <c r="C761" s="171" t="s">
        <v>1976</v>
      </c>
      <c r="D761" s="93" t="s">
        <v>1241</v>
      </c>
      <c r="E761" s="93" t="s">
        <v>1026</v>
      </c>
      <c r="F761" s="171">
        <v>30</v>
      </c>
      <c r="G761" s="172" t="s">
        <v>1194</v>
      </c>
    </row>
    <row r="762" spans="1:7" x14ac:dyDescent="0.25">
      <c r="A762" s="171">
        <v>752</v>
      </c>
      <c r="B762" s="171" t="s">
        <v>1187</v>
      </c>
      <c r="C762" s="171" t="s">
        <v>1977</v>
      </c>
      <c r="D762" s="93" t="s">
        <v>1241</v>
      </c>
      <c r="E762" s="93" t="s">
        <v>1112</v>
      </c>
      <c r="F762" s="171">
        <v>30</v>
      </c>
      <c r="G762" s="172" t="s">
        <v>1009</v>
      </c>
    </row>
    <row r="763" spans="1:7" x14ac:dyDescent="0.25">
      <c r="A763" s="171">
        <v>753</v>
      </c>
      <c r="B763" s="171" t="s">
        <v>1187</v>
      </c>
      <c r="C763" s="171" t="s">
        <v>1978</v>
      </c>
      <c r="D763" s="93" t="s">
        <v>1241</v>
      </c>
      <c r="E763" s="93" t="s">
        <v>987</v>
      </c>
      <c r="F763" s="171">
        <v>10</v>
      </c>
      <c r="G763" s="172" t="s">
        <v>989</v>
      </c>
    </row>
    <row r="764" spans="1:7" x14ac:dyDescent="0.25">
      <c r="A764" s="171">
        <v>754</v>
      </c>
      <c r="B764" s="171" t="s">
        <v>1187</v>
      </c>
      <c r="C764" s="171" t="s">
        <v>1979</v>
      </c>
      <c r="D764" s="93" t="s">
        <v>1241</v>
      </c>
      <c r="E764" s="93" t="s">
        <v>1014</v>
      </c>
      <c r="F764" s="171">
        <v>6</v>
      </c>
      <c r="G764" s="172" t="s">
        <v>1060</v>
      </c>
    </row>
    <row r="765" spans="1:7" x14ac:dyDescent="0.25">
      <c r="A765" s="171">
        <v>755</v>
      </c>
      <c r="B765" s="171" t="s">
        <v>1187</v>
      </c>
      <c r="C765" s="171" t="s">
        <v>1980</v>
      </c>
      <c r="D765" s="93" t="s">
        <v>1241</v>
      </c>
      <c r="E765" s="93" t="s">
        <v>984</v>
      </c>
      <c r="F765" s="171">
        <v>10</v>
      </c>
      <c r="G765" s="172" t="s">
        <v>989</v>
      </c>
    </row>
    <row r="766" spans="1:7" x14ac:dyDescent="0.25">
      <c r="A766" s="171">
        <v>756</v>
      </c>
      <c r="B766" s="171" t="s">
        <v>1187</v>
      </c>
      <c r="C766" s="171" t="s">
        <v>1981</v>
      </c>
      <c r="D766" s="93" t="s">
        <v>1241</v>
      </c>
      <c r="E766" s="93" t="s">
        <v>1040</v>
      </c>
      <c r="F766" s="171">
        <v>10</v>
      </c>
      <c r="G766" s="172" t="s">
        <v>1009</v>
      </c>
    </row>
    <row r="767" spans="1:7" x14ac:dyDescent="0.25">
      <c r="A767" s="171">
        <v>757</v>
      </c>
      <c r="B767" s="171" t="s">
        <v>1187</v>
      </c>
      <c r="C767" s="171" t="s">
        <v>1982</v>
      </c>
      <c r="D767" s="93" t="s">
        <v>1241</v>
      </c>
      <c r="E767" s="93" t="s">
        <v>1050</v>
      </c>
      <c r="F767" s="171">
        <v>1</v>
      </c>
      <c r="G767" s="172" t="s">
        <v>1195</v>
      </c>
    </row>
    <row r="768" spans="1:7" x14ac:dyDescent="0.25">
      <c r="A768" s="171">
        <v>758</v>
      </c>
      <c r="B768" s="171" t="s">
        <v>1187</v>
      </c>
      <c r="C768" s="171" t="s">
        <v>1983</v>
      </c>
      <c r="D768" s="93" t="s">
        <v>1241</v>
      </c>
      <c r="E768" s="93" t="s">
        <v>1096</v>
      </c>
      <c r="F768" s="171">
        <v>30</v>
      </c>
      <c r="G768" s="172" t="s">
        <v>1196</v>
      </c>
    </row>
    <row r="769" spans="1:7" x14ac:dyDescent="0.25">
      <c r="A769" s="171">
        <v>759</v>
      </c>
      <c r="B769" s="171" t="s">
        <v>1187</v>
      </c>
      <c r="C769" s="171" t="s">
        <v>1983</v>
      </c>
      <c r="D769" s="93" t="s">
        <v>1241</v>
      </c>
      <c r="E769" s="93" t="s">
        <v>993</v>
      </c>
      <c r="F769" s="171">
        <v>30</v>
      </c>
      <c r="G769" s="172" t="s">
        <v>1000</v>
      </c>
    </row>
    <row r="770" spans="1:7" x14ac:dyDescent="0.25">
      <c r="A770" s="171">
        <v>760</v>
      </c>
      <c r="B770" s="171" t="s">
        <v>1187</v>
      </c>
      <c r="C770" s="171" t="s">
        <v>1984</v>
      </c>
      <c r="D770" s="93" t="s">
        <v>1241</v>
      </c>
      <c r="E770" s="93" t="s">
        <v>1071</v>
      </c>
      <c r="F770" s="171">
        <v>10</v>
      </c>
      <c r="G770" s="172" t="s">
        <v>994</v>
      </c>
    </row>
    <row r="771" spans="1:7" x14ac:dyDescent="0.25">
      <c r="A771" s="171">
        <v>761</v>
      </c>
      <c r="B771" s="171" t="s">
        <v>1187</v>
      </c>
      <c r="C771" s="171" t="s">
        <v>1985</v>
      </c>
      <c r="D771" s="93" t="s">
        <v>1241</v>
      </c>
      <c r="E771" s="93" t="s">
        <v>1042</v>
      </c>
      <c r="F771" s="171">
        <v>1</v>
      </c>
      <c r="G771" s="172" t="s">
        <v>1036</v>
      </c>
    </row>
    <row r="772" spans="1:7" x14ac:dyDescent="0.25">
      <c r="A772" s="171">
        <v>762</v>
      </c>
      <c r="B772" s="171" t="s">
        <v>1197</v>
      </c>
      <c r="C772" s="171" t="s">
        <v>1986</v>
      </c>
      <c r="D772" s="93" t="s">
        <v>1246</v>
      </c>
      <c r="E772" s="93" t="s">
        <v>1014</v>
      </c>
      <c r="F772" s="171">
        <v>10</v>
      </c>
      <c r="G772" s="172" t="s">
        <v>994</v>
      </c>
    </row>
    <row r="773" spans="1:7" x14ac:dyDescent="0.25">
      <c r="A773" s="171">
        <v>763</v>
      </c>
      <c r="B773" s="171" t="s">
        <v>1197</v>
      </c>
      <c r="C773" s="171" t="s">
        <v>1987</v>
      </c>
      <c r="D773" s="93" t="s">
        <v>1246</v>
      </c>
      <c r="E773" s="93" t="s">
        <v>1092</v>
      </c>
      <c r="F773" s="171">
        <v>15</v>
      </c>
      <c r="G773" s="172" t="s">
        <v>1009</v>
      </c>
    </row>
    <row r="774" spans="1:7" x14ac:dyDescent="0.25">
      <c r="A774" s="171">
        <v>764</v>
      </c>
      <c r="B774" s="171" t="s">
        <v>1197</v>
      </c>
      <c r="C774" s="171" t="s">
        <v>1988</v>
      </c>
      <c r="D774" s="93" t="s">
        <v>1246</v>
      </c>
      <c r="E774" s="93" t="s">
        <v>1040</v>
      </c>
      <c r="F774" s="171">
        <v>10</v>
      </c>
      <c r="G774" s="172" t="s">
        <v>1009</v>
      </c>
    </row>
    <row r="775" spans="1:7" x14ac:dyDescent="0.25">
      <c r="A775" s="171">
        <v>765</v>
      </c>
      <c r="B775" s="171" t="s">
        <v>1197</v>
      </c>
      <c r="C775" s="171" t="s">
        <v>1989</v>
      </c>
      <c r="D775" s="93" t="s">
        <v>1246</v>
      </c>
      <c r="E775" s="93" t="s">
        <v>1048</v>
      </c>
      <c r="F775" s="171">
        <v>10</v>
      </c>
      <c r="G775" s="172" t="s">
        <v>1009</v>
      </c>
    </row>
    <row r="776" spans="1:7" x14ac:dyDescent="0.25">
      <c r="A776" s="171">
        <v>766</v>
      </c>
      <c r="B776" s="171" t="s">
        <v>1197</v>
      </c>
      <c r="C776" s="171" t="s">
        <v>1990</v>
      </c>
      <c r="D776" s="93" t="s">
        <v>1318</v>
      </c>
      <c r="E776" s="93" t="s">
        <v>1137</v>
      </c>
      <c r="F776" s="171">
        <v>1</v>
      </c>
      <c r="G776" s="172" t="s">
        <v>1138</v>
      </c>
    </row>
    <row r="777" spans="1:7" x14ac:dyDescent="0.25">
      <c r="A777" s="171">
        <v>767</v>
      </c>
      <c r="B777" s="171" t="s">
        <v>1197</v>
      </c>
      <c r="C777" s="171" t="s">
        <v>1991</v>
      </c>
      <c r="D777" s="93" t="s">
        <v>1318</v>
      </c>
      <c r="E777" s="93" t="s">
        <v>990</v>
      </c>
      <c r="F777" s="171">
        <v>10</v>
      </c>
      <c r="G777" s="172" t="s">
        <v>989</v>
      </c>
    </row>
    <row r="778" spans="1:7" x14ac:dyDescent="0.25">
      <c r="A778" s="171">
        <v>768</v>
      </c>
      <c r="B778" s="171" t="s">
        <v>1197</v>
      </c>
      <c r="C778" s="171" t="s">
        <v>1992</v>
      </c>
      <c r="D778" s="93" t="s">
        <v>1318</v>
      </c>
      <c r="E778" s="93" t="s">
        <v>1092</v>
      </c>
      <c r="F778" s="171">
        <v>10</v>
      </c>
      <c r="G778" s="172" t="s">
        <v>989</v>
      </c>
    </row>
    <row r="779" spans="1:7" x14ac:dyDescent="0.25">
      <c r="A779" s="171">
        <v>769</v>
      </c>
      <c r="B779" s="171" t="s">
        <v>1197</v>
      </c>
      <c r="C779" s="171" t="s">
        <v>1993</v>
      </c>
      <c r="D779" s="93" t="s">
        <v>1388</v>
      </c>
      <c r="E779" s="93" t="s">
        <v>1069</v>
      </c>
      <c r="F779" s="171">
        <v>10</v>
      </c>
      <c r="G779" s="172" t="s">
        <v>998</v>
      </c>
    </row>
    <row r="780" spans="1:7" x14ac:dyDescent="0.25">
      <c r="A780" s="171">
        <v>770</v>
      </c>
      <c r="B780" s="171" t="s">
        <v>1197</v>
      </c>
      <c r="C780" s="171" t="s">
        <v>1994</v>
      </c>
      <c r="D780" s="93" t="s">
        <v>1388</v>
      </c>
      <c r="E780" s="93" t="s">
        <v>1035</v>
      </c>
      <c r="F780" s="171">
        <v>1</v>
      </c>
      <c r="G780" s="172" t="s">
        <v>1190</v>
      </c>
    </row>
    <row r="781" spans="1:7" x14ac:dyDescent="0.25">
      <c r="A781" s="171">
        <v>771</v>
      </c>
      <c r="B781" s="171" t="s">
        <v>1197</v>
      </c>
      <c r="C781" s="171" t="s">
        <v>1995</v>
      </c>
      <c r="D781" s="93" t="s">
        <v>1388</v>
      </c>
      <c r="E781" s="93" t="s">
        <v>1012</v>
      </c>
      <c r="F781" s="171">
        <v>10</v>
      </c>
      <c r="G781" s="172" t="s">
        <v>1013</v>
      </c>
    </row>
    <row r="782" spans="1:7" x14ac:dyDescent="0.25">
      <c r="A782" s="171">
        <v>772</v>
      </c>
      <c r="B782" s="171" t="s">
        <v>1197</v>
      </c>
      <c r="C782" s="171" t="s">
        <v>1996</v>
      </c>
      <c r="D782" s="93" t="s">
        <v>1388</v>
      </c>
      <c r="E782" s="93" t="s">
        <v>1165</v>
      </c>
      <c r="F782" s="171">
        <v>10</v>
      </c>
      <c r="G782" s="172" t="s">
        <v>1166</v>
      </c>
    </row>
    <row r="783" spans="1:7" x14ac:dyDescent="0.25">
      <c r="A783" s="171">
        <v>773</v>
      </c>
      <c r="B783" s="171" t="s">
        <v>1197</v>
      </c>
      <c r="C783" s="171" t="s">
        <v>1997</v>
      </c>
      <c r="D783" s="93" t="s">
        <v>1388</v>
      </c>
      <c r="E783" s="93" t="s">
        <v>778</v>
      </c>
      <c r="F783" s="171">
        <v>10</v>
      </c>
      <c r="G783" s="172" t="s">
        <v>1000</v>
      </c>
    </row>
    <row r="784" spans="1:7" x14ac:dyDescent="0.25">
      <c r="A784" s="171">
        <v>774</v>
      </c>
      <c r="B784" s="171" t="s">
        <v>1197</v>
      </c>
      <c r="C784" s="171" t="s">
        <v>1998</v>
      </c>
      <c r="D784" s="93" t="s">
        <v>1388</v>
      </c>
      <c r="E784" s="93" t="s">
        <v>1048</v>
      </c>
      <c r="F784" s="171">
        <v>10</v>
      </c>
      <c r="G784" s="172" t="s">
        <v>1009</v>
      </c>
    </row>
    <row r="785" spans="1:7" x14ac:dyDescent="0.25">
      <c r="A785" s="171">
        <v>775</v>
      </c>
      <c r="B785" s="171" t="s">
        <v>1197</v>
      </c>
      <c r="C785" s="171" t="s">
        <v>1999</v>
      </c>
      <c r="D785" s="93" t="s">
        <v>1246</v>
      </c>
      <c r="E785" s="93" t="s">
        <v>1092</v>
      </c>
      <c r="F785" s="171">
        <v>15</v>
      </c>
      <c r="G785" s="172" t="s">
        <v>1049</v>
      </c>
    </row>
    <row r="786" spans="1:7" x14ac:dyDescent="0.25">
      <c r="A786" s="171">
        <v>776</v>
      </c>
      <c r="B786" s="171" t="s">
        <v>1197</v>
      </c>
      <c r="C786" s="171" t="s">
        <v>2000</v>
      </c>
      <c r="D786" s="93" t="s">
        <v>1246</v>
      </c>
      <c r="E786" s="93" t="s">
        <v>1076</v>
      </c>
      <c r="F786" s="171">
        <v>1</v>
      </c>
      <c r="G786" s="172" t="s">
        <v>1198</v>
      </c>
    </row>
    <row r="787" spans="1:7" x14ac:dyDescent="0.25">
      <c r="A787" s="171">
        <v>777</v>
      </c>
      <c r="B787" s="171" t="s">
        <v>1197</v>
      </c>
      <c r="C787" s="171" t="s">
        <v>2001</v>
      </c>
      <c r="D787" s="93" t="s">
        <v>1246</v>
      </c>
      <c r="E787" s="93" t="s">
        <v>1028</v>
      </c>
      <c r="F787" s="171">
        <v>10</v>
      </c>
      <c r="G787" s="172" t="s">
        <v>989</v>
      </c>
    </row>
    <row r="788" spans="1:7" x14ac:dyDescent="0.25">
      <c r="A788" s="171">
        <v>778</v>
      </c>
      <c r="B788" s="171" t="s">
        <v>1197</v>
      </c>
      <c r="C788" s="171" t="s">
        <v>2002</v>
      </c>
      <c r="D788" s="93" t="s">
        <v>1318</v>
      </c>
      <c r="E788" s="93" t="s">
        <v>1137</v>
      </c>
      <c r="F788" s="171">
        <v>1</v>
      </c>
      <c r="G788" s="172" t="s">
        <v>1138</v>
      </c>
    </row>
    <row r="789" spans="1:7" x14ac:dyDescent="0.25">
      <c r="A789" s="171">
        <v>779</v>
      </c>
      <c r="B789" s="171" t="s">
        <v>1197</v>
      </c>
      <c r="C789" s="171" t="s">
        <v>2003</v>
      </c>
      <c r="D789" s="93" t="s">
        <v>1318</v>
      </c>
      <c r="E789" s="93" t="s">
        <v>990</v>
      </c>
      <c r="F789" s="171">
        <v>10</v>
      </c>
      <c r="G789" s="172" t="s">
        <v>989</v>
      </c>
    </row>
    <row r="790" spans="1:7" x14ac:dyDescent="0.25">
      <c r="A790" s="171">
        <v>780</v>
      </c>
      <c r="B790" s="171" t="s">
        <v>1197</v>
      </c>
      <c r="C790" s="171" t="s">
        <v>2004</v>
      </c>
      <c r="D790" s="93" t="s">
        <v>1246</v>
      </c>
      <c r="E790" s="93" t="s">
        <v>1040</v>
      </c>
      <c r="F790" s="171">
        <v>10</v>
      </c>
      <c r="G790" s="172" t="s">
        <v>1009</v>
      </c>
    </row>
    <row r="791" spans="1:7" x14ac:dyDescent="0.25">
      <c r="A791" s="171">
        <v>781</v>
      </c>
      <c r="B791" s="171" t="s">
        <v>1197</v>
      </c>
      <c r="C791" s="171" t="s">
        <v>2005</v>
      </c>
      <c r="D791" s="93" t="s">
        <v>1246</v>
      </c>
      <c r="E791" s="93" t="s">
        <v>1012</v>
      </c>
      <c r="F791" s="171">
        <v>10</v>
      </c>
      <c r="G791" s="172" t="s">
        <v>1013</v>
      </c>
    </row>
    <row r="792" spans="1:7" x14ac:dyDescent="0.25">
      <c r="A792" s="171">
        <v>782</v>
      </c>
      <c r="B792" s="171" t="s">
        <v>1197</v>
      </c>
      <c r="C792" s="171" t="s">
        <v>2006</v>
      </c>
      <c r="D792" s="93" t="s">
        <v>1246</v>
      </c>
      <c r="E792" s="93" t="s">
        <v>1014</v>
      </c>
      <c r="F792" s="171">
        <v>10</v>
      </c>
      <c r="G792" s="172" t="s">
        <v>994</v>
      </c>
    </row>
    <row r="793" spans="1:7" x14ac:dyDescent="0.25">
      <c r="A793" s="171">
        <v>783</v>
      </c>
      <c r="B793" s="171" t="s">
        <v>1197</v>
      </c>
      <c r="C793" s="171" t="s">
        <v>2007</v>
      </c>
      <c r="D793" s="93" t="s">
        <v>1246</v>
      </c>
      <c r="E793" s="93" t="s">
        <v>1048</v>
      </c>
      <c r="F793" s="171">
        <v>12</v>
      </c>
      <c r="G793" s="172" t="s">
        <v>1037</v>
      </c>
    </row>
    <row r="794" spans="1:7" x14ac:dyDescent="0.25">
      <c r="A794" s="171">
        <v>784</v>
      </c>
      <c r="B794" s="171" t="s">
        <v>1197</v>
      </c>
      <c r="C794" s="171" t="s">
        <v>2008</v>
      </c>
      <c r="D794" s="93" t="s">
        <v>1318</v>
      </c>
      <c r="E794" s="93" t="s">
        <v>990</v>
      </c>
      <c r="F794" s="171">
        <v>10</v>
      </c>
      <c r="G794" s="172" t="s">
        <v>989</v>
      </c>
    </row>
    <row r="795" spans="1:7" x14ac:dyDescent="0.25">
      <c r="A795" s="171">
        <v>785</v>
      </c>
      <c r="B795" s="171" t="s">
        <v>1197</v>
      </c>
      <c r="C795" s="171" t="s">
        <v>2009</v>
      </c>
      <c r="D795" s="93" t="s">
        <v>1246</v>
      </c>
      <c r="E795" s="93" t="s">
        <v>1003</v>
      </c>
      <c r="F795" s="171">
        <v>4</v>
      </c>
      <c r="G795" s="172" t="s">
        <v>1079</v>
      </c>
    </row>
    <row r="796" spans="1:7" x14ac:dyDescent="0.25">
      <c r="A796" s="171">
        <v>786</v>
      </c>
      <c r="B796" s="171" t="s">
        <v>1197</v>
      </c>
      <c r="C796" s="171" t="s">
        <v>2010</v>
      </c>
      <c r="D796" s="93" t="s">
        <v>1246</v>
      </c>
      <c r="E796" s="93" t="s">
        <v>1003</v>
      </c>
      <c r="F796" s="171">
        <v>10</v>
      </c>
      <c r="G796" s="172" t="s">
        <v>1013</v>
      </c>
    </row>
    <row r="797" spans="1:7" x14ac:dyDescent="0.25">
      <c r="A797" s="171">
        <v>787</v>
      </c>
      <c r="B797" s="171" t="s">
        <v>1197</v>
      </c>
      <c r="C797" s="171" t="s">
        <v>2011</v>
      </c>
      <c r="D797" s="93" t="s">
        <v>1246</v>
      </c>
      <c r="E797" s="93" t="s">
        <v>1069</v>
      </c>
      <c r="F797" s="171">
        <v>10</v>
      </c>
      <c r="G797" s="172" t="s">
        <v>998</v>
      </c>
    </row>
    <row r="798" spans="1:7" x14ac:dyDescent="0.25">
      <c r="A798" s="171">
        <v>788</v>
      </c>
      <c r="B798" s="171" t="s">
        <v>1197</v>
      </c>
      <c r="C798" s="171" t="s">
        <v>2012</v>
      </c>
      <c r="D798" s="93" t="s">
        <v>1246</v>
      </c>
      <c r="E798" s="93" t="s">
        <v>1012</v>
      </c>
      <c r="F798" s="171">
        <v>10</v>
      </c>
      <c r="G798" s="172" t="s">
        <v>1013</v>
      </c>
    </row>
    <row r="799" spans="1:7" x14ac:dyDescent="0.25">
      <c r="A799" s="171">
        <v>789</v>
      </c>
      <c r="B799" s="171" t="s">
        <v>1197</v>
      </c>
      <c r="C799" s="171" t="s">
        <v>2013</v>
      </c>
      <c r="D799" s="93" t="s">
        <v>1246</v>
      </c>
      <c r="E799" s="93" t="s">
        <v>1071</v>
      </c>
      <c r="F799" s="171">
        <v>15</v>
      </c>
      <c r="G799" s="172" t="s">
        <v>1047</v>
      </c>
    </row>
    <row r="800" spans="1:7" x14ac:dyDescent="0.25">
      <c r="A800" s="171">
        <v>790</v>
      </c>
      <c r="B800" s="171" t="s">
        <v>1197</v>
      </c>
      <c r="C800" s="171" t="s">
        <v>2014</v>
      </c>
      <c r="D800" s="93" t="s">
        <v>1246</v>
      </c>
      <c r="E800" s="93" t="s">
        <v>984</v>
      </c>
      <c r="F800" s="171">
        <v>10</v>
      </c>
      <c r="G800" s="172" t="s">
        <v>989</v>
      </c>
    </row>
    <row r="801" spans="1:7" x14ac:dyDescent="0.25">
      <c r="A801" s="171">
        <v>791</v>
      </c>
      <c r="B801" s="171" t="s">
        <v>1197</v>
      </c>
      <c r="C801" s="171" t="s">
        <v>2015</v>
      </c>
      <c r="D801" s="93" t="s">
        <v>1246</v>
      </c>
      <c r="E801" s="93" t="s">
        <v>1040</v>
      </c>
      <c r="F801" s="171">
        <v>10</v>
      </c>
      <c r="G801" s="172" t="s">
        <v>1034</v>
      </c>
    </row>
    <row r="802" spans="1:7" x14ac:dyDescent="0.25">
      <c r="A802" s="171">
        <v>792</v>
      </c>
      <c r="B802" s="171" t="s">
        <v>1197</v>
      </c>
      <c r="C802" s="171" t="s">
        <v>2016</v>
      </c>
      <c r="D802" s="93" t="s">
        <v>1388</v>
      </c>
      <c r="E802" s="93" t="s">
        <v>1008</v>
      </c>
      <c r="F802" s="171">
        <v>20</v>
      </c>
      <c r="G802" s="172" t="s">
        <v>989</v>
      </c>
    </row>
    <row r="803" spans="1:7" x14ac:dyDescent="0.25">
      <c r="A803" s="171">
        <v>793</v>
      </c>
      <c r="B803" s="171" t="s">
        <v>1197</v>
      </c>
      <c r="C803" s="171" t="s">
        <v>2017</v>
      </c>
      <c r="D803" s="93" t="s">
        <v>1388</v>
      </c>
      <c r="E803" s="93" t="s">
        <v>1199</v>
      </c>
      <c r="F803" s="171">
        <v>20</v>
      </c>
      <c r="G803" s="172" t="s">
        <v>989</v>
      </c>
    </row>
    <row r="804" spans="1:7" x14ac:dyDescent="0.25">
      <c r="A804" s="171">
        <v>794</v>
      </c>
      <c r="B804" s="171" t="s">
        <v>1197</v>
      </c>
      <c r="C804" s="171" t="s">
        <v>2018</v>
      </c>
      <c r="D804" s="93" t="s">
        <v>1388</v>
      </c>
      <c r="E804" s="93" t="s">
        <v>1143</v>
      </c>
      <c r="F804" s="171">
        <v>1</v>
      </c>
      <c r="G804" s="172" t="s">
        <v>1046</v>
      </c>
    </row>
    <row r="805" spans="1:7" x14ac:dyDescent="0.25">
      <c r="A805" s="171">
        <v>795</v>
      </c>
      <c r="B805" s="171" t="s">
        <v>1197</v>
      </c>
      <c r="C805" s="171" t="s">
        <v>2019</v>
      </c>
      <c r="D805" s="93" t="s">
        <v>1388</v>
      </c>
      <c r="E805" s="93" t="s">
        <v>1061</v>
      </c>
      <c r="F805" s="171">
        <v>10</v>
      </c>
      <c r="G805" s="172" t="s">
        <v>1062</v>
      </c>
    </row>
    <row r="806" spans="1:7" x14ac:dyDescent="0.25">
      <c r="A806" s="171">
        <v>796</v>
      </c>
      <c r="B806" s="171" t="s">
        <v>1197</v>
      </c>
      <c r="C806" s="171" t="s">
        <v>2020</v>
      </c>
      <c r="D806" s="93" t="s">
        <v>1388</v>
      </c>
      <c r="E806" s="93" t="s">
        <v>993</v>
      </c>
      <c r="F806" s="171">
        <v>20</v>
      </c>
      <c r="G806" s="172" t="s">
        <v>1009</v>
      </c>
    </row>
    <row r="807" spans="1:7" x14ac:dyDescent="0.25">
      <c r="A807" s="171">
        <v>797</v>
      </c>
      <c r="B807" s="171" t="s">
        <v>1197</v>
      </c>
      <c r="C807" s="171" t="s">
        <v>2021</v>
      </c>
      <c r="D807" s="93" t="s">
        <v>1388</v>
      </c>
      <c r="E807" s="93" t="s">
        <v>1200</v>
      </c>
      <c r="F807" s="171">
        <v>20</v>
      </c>
      <c r="G807" s="172" t="s">
        <v>1066</v>
      </c>
    </row>
    <row r="808" spans="1:7" x14ac:dyDescent="0.25">
      <c r="A808" s="171">
        <v>798</v>
      </c>
      <c r="B808" s="171" t="s">
        <v>1197</v>
      </c>
      <c r="C808" s="171" t="s">
        <v>2022</v>
      </c>
      <c r="D808" s="93" t="s">
        <v>1388</v>
      </c>
      <c r="E808" s="93" t="s">
        <v>1086</v>
      </c>
      <c r="F808" s="171">
        <v>20</v>
      </c>
      <c r="G808" s="172" t="s">
        <v>1062</v>
      </c>
    </row>
    <row r="809" spans="1:7" x14ac:dyDescent="0.25">
      <c r="A809" s="171">
        <v>799</v>
      </c>
      <c r="B809" s="171" t="s">
        <v>1197</v>
      </c>
      <c r="C809" s="171" t="s">
        <v>2023</v>
      </c>
      <c r="D809" s="93" t="s">
        <v>1388</v>
      </c>
      <c r="E809" s="93" t="s">
        <v>1026</v>
      </c>
      <c r="F809" s="171">
        <v>10</v>
      </c>
      <c r="G809" s="172" t="s">
        <v>1161</v>
      </c>
    </row>
    <row r="810" spans="1:7" x14ac:dyDescent="0.25">
      <c r="A810" s="171">
        <v>800</v>
      </c>
      <c r="B810" s="171" t="s">
        <v>1197</v>
      </c>
      <c r="C810" s="171" t="s">
        <v>2024</v>
      </c>
      <c r="D810" s="93" t="s">
        <v>1388</v>
      </c>
      <c r="E810" s="93" t="s">
        <v>1029</v>
      </c>
      <c r="F810" s="171">
        <v>10</v>
      </c>
      <c r="G810" s="172" t="s">
        <v>1007</v>
      </c>
    </row>
    <row r="811" spans="1:7" x14ac:dyDescent="0.25">
      <c r="A811" s="171">
        <v>801</v>
      </c>
      <c r="B811" s="171" t="s">
        <v>1197</v>
      </c>
      <c r="C811" s="171" t="s">
        <v>2025</v>
      </c>
      <c r="D811" s="93" t="s">
        <v>1388</v>
      </c>
      <c r="E811" s="93" t="s">
        <v>1028</v>
      </c>
      <c r="F811" s="171">
        <v>10</v>
      </c>
      <c r="G811" s="172" t="s">
        <v>989</v>
      </c>
    </row>
    <row r="812" spans="1:7" x14ac:dyDescent="0.25">
      <c r="A812" s="171">
        <v>802</v>
      </c>
      <c r="B812" s="171" t="s">
        <v>1197</v>
      </c>
      <c r="C812" s="171" t="s">
        <v>2026</v>
      </c>
      <c r="D812" s="93" t="s">
        <v>1388</v>
      </c>
      <c r="E812" s="93" t="s">
        <v>999</v>
      </c>
      <c r="F812" s="171">
        <v>30</v>
      </c>
      <c r="G812" s="172" t="s">
        <v>1000</v>
      </c>
    </row>
    <row r="813" spans="1:7" x14ac:dyDescent="0.25">
      <c r="A813" s="171">
        <v>803</v>
      </c>
      <c r="B813" s="171" t="s">
        <v>1197</v>
      </c>
      <c r="C813" s="171" t="s">
        <v>2027</v>
      </c>
      <c r="D813" s="93" t="s">
        <v>1318</v>
      </c>
      <c r="E813" s="93" t="s">
        <v>1061</v>
      </c>
      <c r="F813" s="171">
        <v>10</v>
      </c>
      <c r="G813" s="172" t="s">
        <v>1062</v>
      </c>
    </row>
    <row r="814" spans="1:7" x14ac:dyDescent="0.25">
      <c r="A814" s="171">
        <v>804</v>
      </c>
      <c r="B814" s="171" t="s">
        <v>1197</v>
      </c>
      <c r="C814" s="171" t="s">
        <v>2028</v>
      </c>
      <c r="D814" s="93" t="s">
        <v>1318</v>
      </c>
      <c r="E814" s="93" t="s">
        <v>1054</v>
      </c>
      <c r="F814" s="171">
        <v>10</v>
      </c>
      <c r="G814" s="172" t="s">
        <v>1013</v>
      </c>
    </row>
    <row r="815" spans="1:7" x14ac:dyDescent="0.25">
      <c r="A815" s="171">
        <v>805</v>
      </c>
      <c r="B815" s="171" t="s">
        <v>1197</v>
      </c>
      <c r="C815" s="171" t="s">
        <v>2029</v>
      </c>
      <c r="D815" s="93" t="s">
        <v>1246</v>
      </c>
      <c r="E815" s="93" t="s">
        <v>1040</v>
      </c>
      <c r="F815" s="171">
        <v>10</v>
      </c>
      <c r="G815" s="172" t="s">
        <v>1034</v>
      </c>
    </row>
    <row r="816" spans="1:7" x14ac:dyDescent="0.25">
      <c r="A816" s="171">
        <v>806</v>
      </c>
      <c r="B816" s="171" t="s">
        <v>1197</v>
      </c>
      <c r="C816" s="171" t="s">
        <v>2030</v>
      </c>
      <c r="D816" s="93" t="s">
        <v>1246</v>
      </c>
      <c r="E816" s="93" t="s">
        <v>1021</v>
      </c>
      <c r="F816" s="171">
        <v>1</v>
      </c>
      <c r="G816" s="172" t="s">
        <v>1022</v>
      </c>
    </row>
    <row r="817" spans="1:7" x14ac:dyDescent="0.25">
      <c r="A817" s="171">
        <v>807</v>
      </c>
      <c r="B817" s="171" t="s">
        <v>1197</v>
      </c>
      <c r="C817" s="171" t="s">
        <v>2031</v>
      </c>
      <c r="D817" s="93" t="s">
        <v>1246</v>
      </c>
      <c r="E817" s="93" t="s">
        <v>984</v>
      </c>
      <c r="F817" s="171">
        <v>10</v>
      </c>
      <c r="G817" s="172" t="s">
        <v>989</v>
      </c>
    </row>
    <row r="818" spans="1:7" x14ac:dyDescent="0.25">
      <c r="A818" s="171">
        <v>808</v>
      </c>
      <c r="B818" s="171" t="s">
        <v>1197</v>
      </c>
      <c r="C818" s="171" t="s">
        <v>2032</v>
      </c>
      <c r="D818" s="93" t="s">
        <v>1388</v>
      </c>
      <c r="E818" s="93" t="s">
        <v>1014</v>
      </c>
      <c r="F818" s="171">
        <v>10</v>
      </c>
      <c r="G818" s="172" t="s">
        <v>994</v>
      </c>
    </row>
    <row r="819" spans="1:7" x14ac:dyDescent="0.25">
      <c r="A819" s="171">
        <v>809</v>
      </c>
      <c r="B819" s="171" t="s">
        <v>1197</v>
      </c>
      <c r="C819" s="171" t="s">
        <v>2033</v>
      </c>
      <c r="D819" s="93" t="s">
        <v>1388</v>
      </c>
      <c r="E819" s="93" t="s">
        <v>993</v>
      </c>
      <c r="F819" s="171">
        <v>6</v>
      </c>
      <c r="G819" s="172" t="s">
        <v>1060</v>
      </c>
    </row>
    <row r="820" spans="1:7" x14ac:dyDescent="0.25">
      <c r="A820" s="171">
        <v>810</v>
      </c>
      <c r="B820" s="171" t="s">
        <v>1197</v>
      </c>
      <c r="C820" s="171" t="s">
        <v>2034</v>
      </c>
      <c r="D820" s="93" t="s">
        <v>1388</v>
      </c>
      <c r="E820" s="93" t="s">
        <v>995</v>
      </c>
      <c r="F820" s="171">
        <v>10</v>
      </c>
      <c r="G820" s="172" t="s">
        <v>994</v>
      </c>
    </row>
    <row r="821" spans="1:7" x14ac:dyDescent="0.25">
      <c r="A821" s="171">
        <v>811</v>
      </c>
      <c r="B821" s="171" t="s">
        <v>1197</v>
      </c>
      <c r="C821" s="171" t="s">
        <v>2035</v>
      </c>
      <c r="D821" s="93" t="s">
        <v>1388</v>
      </c>
      <c r="E821" s="93" t="s">
        <v>1026</v>
      </c>
      <c r="F821" s="171">
        <v>10</v>
      </c>
      <c r="G821" s="172" t="s">
        <v>1161</v>
      </c>
    </row>
    <row r="822" spans="1:7" x14ac:dyDescent="0.25">
      <c r="A822" s="171">
        <v>812</v>
      </c>
      <c r="B822" s="171" t="s">
        <v>1197</v>
      </c>
      <c r="C822" s="171" t="s">
        <v>2036</v>
      </c>
      <c r="D822" s="93" t="s">
        <v>1388</v>
      </c>
      <c r="E822" s="93" t="s">
        <v>778</v>
      </c>
      <c r="F822" s="171">
        <v>10</v>
      </c>
      <c r="G822" s="172" t="s">
        <v>1000</v>
      </c>
    </row>
    <row r="823" spans="1:7" x14ac:dyDescent="0.25">
      <c r="A823" s="171">
        <v>813</v>
      </c>
      <c r="B823" s="171" t="s">
        <v>1197</v>
      </c>
      <c r="C823" s="171" t="s">
        <v>2037</v>
      </c>
      <c r="D823" s="93" t="s">
        <v>1388</v>
      </c>
      <c r="E823" s="93" t="s">
        <v>1048</v>
      </c>
      <c r="F823" s="171">
        <v>10</v>
      </c>
      <c r="G823" s="172" t="s">
        <v>1009</v>
      </c>
    </row>
    <row r="824" spans="1:7" x14ac:dyDescent="0.25">
      <c r="A824" s="171">
        <v>814</v>
      </c>
      <c r="B824" s="171" t="s">
        <v>1197</v>
      </c>
      <c r="C824" s="171" t="s">
        <v>2038</v>
      </c>
      <c r="D824" s="93" t="s">
        <v>1388</v>
      </c>
      <c r="E824" s="93" t="s">
        <v>1056</v>
      </c>
      <c r="F824" s="171">
        <v>1</v>
      </c>
      <c r="G824" s="172" t="s">
        <v>1057</v>
      </c>
    </row>
    <row r="825" spans="1:7" x14ac:dyDescent="0.25">
      <c r="A825" s="171">
        <v>815</v>
      </c>
      <c r="B825" s="171" t="s">
        <v>1197</v>
      </c>
      <c r="C825" s="171" t="s">
        <v>2039</v>
      </c>
      <c r="D825" s="93" t="s">
        <v>1388</v>
      </c>
      <c r="E825" s="93" t="s">
        <v>1059</v>
      </c>
      <c r="F825" s="171">
        <v>20</v>
      </c>
      <c r="G825" s="172" t="s">
        <v>1009</v>
      </c>
    </row>
    <row r="826" spans="1:7" x14ac:dyDescent="0.25">
      <c r="A826" s="171">
        <v>816</v>
      </c>
      <c r="B826" s="171" t="s">
        <v>1197</v>
      </c>
      <c r="C826" s="171" t="s">
        <v>2040</v>
      </c>
      <c r="D826" s="93" t="s">
        <v>1388</v>
      </c>
      <c r="E826" s="93" t="s">
        <v>1054</v>
      </c>
      <c r="F826" s="171">
        <v>20</v>
      </c>
      <c r="G826" s="172" t="s">
        <v>1139</v>
      </c>
    </row>
    <row r="827" spans="1:7" x14ac:dyDescent="0.25">
      <c r="A827" s="171">
        <v>817</v>
      </c>
      <c r="B827" s="171" t="s">
        <v>1197</v>
      </c>
      <c r="C827" s="171" t="s">
        <v>2041</v>
      </c>
      <c r="D827" s="93" t="s">
        <v>1388</v>
      </c>
      <c r="E827" s="93" t="s">
        <v>1080</v>
      </c>
      <c r="F827" s="171">
        <v>10</v>
      </c>
      <c r="G827" s="172" t="s">
        <v>1201</v>
      </c>
    </row>
    <row r="828" spans="1:7" x14ac:dyDescent="0.25">
      <c r="A828" s="171">
        <v>818</v>
      </c>
      <c r="B828" s="171" t="s">
        <v>1197</v>
      </c>
      <c r="C828" s="171" t="s">
        <v>2042</v>
      </c>
      <c r="D828" s="93" t="s">
        <v>1246</v>
      </c>
      <c r="E828" s="93" t="s">
        <v>1026</v>
      </c>
      <c r="F828" s="171">
        <v>10</v>
      </c>
      <c r="G828" s="172" t="s">
        <v>1161</v>
      </c>
    </row>
    <row r="829" spans="1:7" x14ac:dyDescent="0.25">
      <c r="A829" s="171">
        <v>819</v>
      </c>
      <c r="B829" s="171" t="s">
        <v>1197</v>
      </c>
      <c r="C829" s="171" t="s">
        <v>2043</v>
      </c>
      <c r="D829" s="93" t="s">
        <v>1246</v>
      </c>
      <c r="E829" s="93" t="s">
        <v>1010</v>
      </c>
      <c r="F829" s="171">
        <v>10</v>
      </c>
      <c r="G829" s="172" t="s">
        <v>1011</v>
      </c>
    </row>
    <row r="830" spans="1:7" x14ac:dyDescent="0.25">
      <c r="A830" s="171">
        <v>820</v>
      </c>
      <c r="B830" s="171" t="s">
        <v>1197</v>
      </c>
      <c r="C830" s="171" t="s">
        <v>2044</v>
      </c>
      <c r="D830" s="93" t="s">
        <v>1246</v>
      </c>
      <c r="E830" s="93" t="s">
        <v>1048</v>
      </c>
      <c r="F830" s="171">
        <v>12</v>
      </c>
      <c r="G830" s="172" t="s">
        <v>1037</v>
      </c>
    </row>
    <row r="831" spans="1:7" x14ac:dyDescent="0.25">
      <c r="A831" s="171">
        <v>821</v>
      </c>
      <c r="B831" s="171" t="s">
        <v>1197</v>
      </c>
      <c r="C831" s="171" t="s">
        <v>2045</v>
      </c>
      <c r="D831" s="93" t="s">
        <v>1388</v>
      </c>
      <c r="E831" s="93" t="s">
        <v>1106</v>
      </c>
      <c r="F831" s="171">
        <v>10</v>
      </c>
      <c r="G831" s="172" t="s">
        <v>1009</v>
      </c>
    </row>
    <row r="832" spans="1:7" x14ac:dyDescent="0.25">
      <c r="A832" s="171">
        <v>822</v>
      </c>
      <c r="B832" s="171" t="s">
        <v>1197</v>
      </c>
      <c r="C832" s="171" t="s">
        <v>2028</v>
      </c>
      <c r="D832" s="93" t="s">
        <v>1388</v>
      </c>
      <c r="E832" s="93" t="s">
        <v>1059</v>
      </c>
      <c r="F832" s="171">
        <v>10</v>
      </c>
      <c r="G832" s="172" t="s">
        <v>994</v>
      </c>
    </row>
    <row r="833" spans="1:7" x14ac:dyDescent="0.25">
      <c r="A833" s="171">
        <v>823</v>
      </c>
      <c r="B833" s="171" t="s">
        <v>1197</v>
      </c>
      <c r="C833" s="171" t="s">
        <v>2027</v>
      </c>
      <c r="D833" s="93" t="s">
        <v>1388</v>
      </c>
      <c r="E833" s="93" t="s">
        <v>1031</v>
      </c>
      <c r="F833" s="171">
        <v>10</v>
      </c>
      <c r="G833" s="172" t="s">
        <v>1007</v>
      </c>
    </row>
    <row r="834" spans="1:7" x14ac:dyDescent="0.25">
      <c r="A834" s="171">
        <v>824</v>
      </c>
      <c r="B834" s="171" t="s">
        <v>1197</v>
      </c>
      <c r="C834" s="171" t="s">
        <v>2046</v>
      </c>
      <c r="D834" s="93" t="s">
        <v>1388</v>
      </c>
      <c r="E834" s="93" t="s">
        <v>1069</v>
      </c>
      <c r="F834" s="171">
        <v>10</v>
      </c>
      <c r="G834" s="172" t="s">
        <v>998</v>
      </c>
    </row>
    <row r="835" spans="1:7" x14ac:dyDescent="0.25">
      <c r="A835" s="171">
        <v>825</v>
      </c>
      <c r="B835" s="171" t="s">
        <v>1197</v>
      </c>
      <c r="C835" s="171" t="s">
        <v>2047</v>
      </c>
      <c r="D835" s="93" t="s">
        <v>1388</v>
      </c>
      <c r="E835" s="93" t="s">
        <v>1012</v>
      </c>
      <c r="F835" s="171">
        <v>10</v>
      </c>
      <c r="G835" s="172" t="s">
        <v>1013</v>
      </c>
    </row>
    <row r="836" spans="1:7" x14ac:dyDescent="0.25">
      <c r="A836" s="171">
        <v>826</v>
      </c>
      <c r="B836" s="171" t="s">
        <v>1197</v>
      </c>
      <c r="C836" s="171" t="s">
        <v>2048</v>
      </c>
      <c r="D836" s="93" t="s">
        <v>1388</v>
      </c>
      <c r="E836" s="93" t="s">
        <v>1106</v>
      </c>
      <c r="F836" s="171">
        <v>10</v>
      </c>
      <c r="G836" s="172" t="s">
        <v>1009</v>
      </c>
    </row>
    <row r="837" spans="1:7" x14ac:dyDescent="0.25">
      <c r="A837" s="171">
        <v>827</v>
      </c>
      <c r="B837" s="171" t="s">
        <v>1197</v>
      </c>
      <c r="C837" s="171" t="s">
        <v>2049</v>
      </c>
      <c r="D837" s="93" t="s">
        <v>1388</v>
      </c>
      <c r="E837" s="93" t="s">
        <v>1048</v>
      </c>
      <c r="F837" s="171">
        <v>10</v>
      </c>
      <c r="G837" s="172" t="s">
        <v>1009</v>
      </c>
    </row>
    <row r="838" spans="1:7" x14ac:dyDescent="0.25">
      <c r="A838" s="171">
        <v>828</v>
      </c>
      <c r="B838" s="171" t="s">
        <v>1197</v>
      </c>
      <c r="C838" s="171" t="s">
        <v>2050</v>
      </c>
      <c r="D838" s="93" t="s">
        <v>1388</v>
      </c>
      <c r="E838" s="93" t="s">
        <v>1014</v>
      </c>
      <c r="F838" s="171">
        <v>10</v>
      </c>
      <c r="G838" s="172" t="s">
        <v>994</v>
      </c>
    </row>
    <row r="839" spans="1:7" x14ac:dyDescent="0.25">
      <c r="A839" s="171">
        <v>829</v>
      </c>
      <c r="B839" s="171" t="s">
        <v>1197</v>
      </c>
      <c r="C839" s="171" t="s">
        <v>2051</v>
      </c>
      <c r="D839" s="93" t="s">
        <v>1388</v>
      </c>
      <c r="E839" s="93" t="s">
        <v>1029</v>
      </c>
      <c r="F839" s="171">
        <v>10</v>
      </c>
      <c r="G839" s="172" t="s">
        <v>1007</v>
      </c>
    </row>
    <row r="840" spans="1:7" x14ac:dyDescent="0.25">
      <c r="A840" s="171">
        <v>830</v>
      </c>
      <c r="B840" s="171" t="s">
        <v>1197</v>
      </c>
      <c r="C840" s="171" t="s">
        <v>2052</v>
      </c>
      <c r="D840" s="93" t="s">
        <v>1388</v>
      </c>
      <c r="E840" s="93" t="s">
        <v>1028</v>
      </c>
      <c r="F840" s="171">
        <v>10</v>
      </c>
      <c r="G840" s="172" t="s">
        <v>989</v>
      </c>
    </row>
    <row r="841" spans="1:7" x14ac:dyDescent="0.25">
      <c r="A841" s="171">
        <v>831</v>
      </c>
      <c r="B841" s="171" t="s">
        <v>1197</v>
      </c>
      <c r="C841" s="171" t="s">
        <v>2053</v>
      </c>
      <c r="D841" s="93" t="s">
        <v>1388</v>
      </c>
      <c r="E841" s="93" t="s">
        <v>1010</v>
      </c>
      <c r="F841" s="171">
        <v>10</v>
      </c>
      <c r="G841" s="172" t="s">
        <v>1011</v>
      </c>
    </row>
    <row r="842" spans="1:7" x14ac:dyDescent="0.25">
      <c r="A842" s="171">
        <v>832</v>
      </c>
      <c r="B842" s="171" t="s">
        <v>1197</v>
      </c>
      <c r="C842" s="171" t="s">
        <v>2054</v>
      </c>
      <c r="D842" s="93" t="s">
        <v>1388</v>
      </c>
      <c r="E842" s="93" t="s">
        <v>1059</v>
      </c>
      <c r="F842" s="171">
        <v>5</v>
      </c>
      <c r="G842" s="172" t="s">
        <v>1094</v>
      </c>
    </row>
    <row r="843" spans="1:7" x14ac:dyDescent="0.25">
      <c r="A843" s="171">
        <v>833</v>
      </c>
      <c r="B843" s="171" t="s">
        <v>1197</v>
      </c>
      <c r="C843" s="171" t="s">
        <v>2055</v>
      </c>
      <c r="D843" s="93" t="s">
        <v>1388</v>
      </c>
      <c r="E843" s="93" t="s">
        <v>1059</v>
      </c>
      <c r="F843" s="171">
        <v>5</v>
      </c>
      <c r="G843" s="172" t="s">
        <v>1023</v>
      </c>
    </row>
    <row r="844" spans="1:7" x14ac:dyDescent="0.25">
      <c r="A844" s="171">
        <v>834</v>
      </c>
      <c r="B844" s="171" t="s">
        <v>1197</v>
      </c>
      <c r="C844" s="171" t="s">
        <v>2056</v>
      </c>
      <c r="D844" s="93" t="s">
        <v>1388</v>
      </c>
      <c r="E844" s="93" t="s">
        <v>1134</v>
      </c>
      <c r="F844" s="171">
        <v>10</v>
      </c>
      <c r="G844" s="172" t="s">
        <v>1129</v>
      </c>
    </row>
    <row r="845" spans="1:7" x14ac:dyDescent="0.25">
      <c r="A845" s="171">
        <v>835</v>
      </c>
      <c r="B845" s="171" t="s">
        <v>1197</v>
      </c>
      <c r="C845" s="171" t="s">
        <v>2057</v>
      </c>
      <c r="D845" s="93" t="s">
        <v>1388</v>
      </c>
      <c r="E845" s="93" t="s">
        <v>1031</v>
      </c>
      <c r="F845" s="171">
        <v>10</v>
      </c>
      <c r="G845" s="172" t="s">
        <v>1007</v>
      </c>
    </row>
    <row r="846" spans="1:7" x14ac:dyDescent="0.25">
      <c r="A846" s="171">
        <v>836</v>
      </c>
      <c r="B846" s="171" t="s">
        <v>1197</v>
      </c>
      <c r="C846" s="171" t="s">
        <v>2058</v>
      </c>
      <c r="D846" s="93" t="s">
        <v>1388</v>
      </c>
      <c r="E846" s="93" t="s">
        <v>778</v>
      </c>
      <c r="F846" s="171">
        <v>6</v>
      </c>
      <c r="G846" s="172" t="s">
        <v>1009</v>
      </c>
    </row>
    <row r="847" spans="1:7" x14ac:dyDescent="0.25">
      <c r="A847" s="171">
        <v>837</v>
      </c>
      <c r="B847" s="171" t="s">
        <v>1197</v>
      </c>
      <c r="C847" s="171" t="s">
        <v>2059</v>
      </c>
      <c r="D847" s="93" t="s">
        <v>1388</v>
      </c>
      <c r="E847" s="93" t="s">
        <v>1186</v>
      </c>
      <c r="F847" s="171">
        <v>14</v>
      </c>
      <c r="G847" s="172" t="s">
        <v>1202</v>
      </c>
    </row>
    <row r="848" spans="1:7" x14ac:dyDescent="0.25">
      <c r="A848" s="171">
        <v>838</v>
      </c>
      <c r="B848" s="171" t="s">
        <v>1197</v>
      </c>
      <c r="C848" s="171" t="s">
        <v>2060</v>
      </c>
      <c r="D848" s="93" t="s">
        <v>1388</v>
      </c>
      <c r="E848" s="93" t="s">
        <v>1203</v>
      </c>
      <c r="F848" s="171">
        <v>1</v>
      </c>
      <c r="G848" s="172" t="s">
        <v>1204</v>
      </c>
    </row>
    <row r="849" spans="1:7" x14ac:dyDescent="0.25">
      <c r="A849" s="171">
        <v>839</v>
      </c>
      <c r="B849" s="171" t="s">
        <v>1197</v>
      </c>
      <c r="C849" s="171" t="s">
        <v>2061</v>
      </c>
      <c r="D849" s="93" t="s">
        <v>1388</v>
      </c>
      <c r="E849" s="93" t="s">
        <v>1102</v>
      </c>
      <c r="F849" s="171">
        <v>1</v>
      </c>
      <c r="G849" s="172" t="s">
        <v>1205</v>
      </c>
    </row>
    <row r="850" spans="1:7" x14ac:dyDescent="0.25">
      <c r="A850" s="171">
        <v>840</v>
      </c>
      <c r="B850" s="171" t="s">
        <v>1197</v>
      </c>
      <c r="C850" s="171" t="s">
        <v>2062</v>
      </c>
      <c r="D850" s="93" t="s">
        <v>1388</v>
      </c>
      <c r="E850" s="93" t="s">
        <v>1165</v>
      </c>
      <c r="F850" s="171">
        <v>10</v>
      </c>
      <c r="G850" s="172" t="s">
        <v>1166</v>
      </c>
    </row>
    <row r="851" spans="1:7" x14ac:dyDescent="0.25">
      <c r="A851" s="171">
        <v>841</v>
      </c>
      <c r="B851" s="171" t="s">
        <v>1197</v>
      </c>
      <c r="C851" s="171" t="s">
        <v>2063</v>
      </c>
      <c r="D851" s="93" t="s">
        <v>1388</v>
      </c>
      <c r="E851" s="93" t="s">
        <v>778</v>
      </c>
      <c r="F851" s="171">
        <v>10</v>
      </c>
      <c r="G851" s="172" t="s">
        <v>1000</v>
      </c>
    </row>
    <row r="852" spans="1:7" x14ac:dyDescent="0.25">
      <c r="A852" s="171">
        <v>842</v>
      </c>
      <c r="B852" s="171" t="s">
        <v>1197</v>
      </c>
      <c r="C852" s="171" t="s">
        <v>2064</v>
      </c>
      <c r="D852" s="93" t="s">
        <v>1388</v>
      </c>
      <c r="E852" s="93" t="s">
        <v>1012</v>
      </c>
      <c r="F852" s="171">
        <v>10</v>
      </c>
      <c r="G852" s="172" t="s">
        <v>1013</v>
      </c>
    </row>
    <row r="853" spans="1:7" x14ac:dyDescent="0.25">
      <c r="A853" s="171">
        <v>843</v>
      </c>
      <c r="B853" s="171" t="s">
        <v>1197</v>
      </c>
      <c r="C853" s="171" t="s">
        <v>2065</v>
      </c>
      <c r="D853" s="93" t="s">
        <v>1388</v>
      </c>
      <c r="E853" s="93" t="s">
        <v>1069</v>
      </c>
      <c r="F853" s="171">
        <v>10</v>
      </c>
      <c r="G853" s="172" t="s">
        <v>998</v>
      </c>
    </row>
    <row r="854" spans="1:7" x14ac:dyDescent="0.25">
      <c r="A854" s="171">
        <v>844</v>
      </c>
      <c r="B854" s="171" t="s">
        <v>1197</v>
      </c>
      <c r="C854" s="171" t="s">
        <v>2066</v>
      </c>
      <c r="D854" s="93" t="s">
        <v>1388</v>
      </c>
      <c r="E854" s="93" t="s">
        <v>1076</v>
      </c>
      <c r="F854" s="171">
        <v>1</v>
      </c>
      <c r="G854" s="172" t="s">
        <v>1145</v>
      </c>
    </row>
    <row r="855" spans="1:7" x14ac:dyDescent="0.25">
      <c r="A855" s="171">
        <v>845</v>
      </c>
      <c r="B855" s="171" t="s">
        <v>1197</v>
      </c>
      <c r="C855" s="171" t="s">
        <v>2067</v>
      </c>
      <c r="D855" s="93" t="s">
        <v>1388</v>
      </c>
      <c r="E855" s="93" t="s">
        <v>1206</v>
      </c>
      <c r="F855" s="171">
        <v>1</v>
      </c>
      <c r="G855" s="172" t="s">
        <v>1016</v>
      </c>
    </row>
    <row r="856" spans="1:7" x14ac:dyDescent="0.25">
      <c r="A856" s="171">
        <v>846</v>
      </c>
      <c r="B856" s="171" t="s">
        <v>1197</v>
      </c>
      <c r="C856" s="171" t="s">
        <v>2068</v>
      </c>
      <c r="D856" s="93" t="s">
        <v>1388</v>
      </c>
      <c r="E856" s="93" t="s">
        <v>990</v>
      </c>
      <c r="F856" s="171">
        <v>10</v>
      </c>
      <c r="G856" s="172" t="s">
        <v>989</v>
      </c>
    </row>
    <row r="857" spans="1:7" x14ac:dyDescent="0.25">
      <c r="A857" s="171">
        <v>847</v>
      </c>
      <c r="B857" s="171" t="s">
        <v>1197</v>
      </c>
      <c r="C857" s="171" t="s">
        <v>2069</v>
      </c>
      <c r="D857" s="93" t="s">
        <v>1388</v>
      </c>
      <c r="E857" s="93" t="s">
        <v>608</v>
      </c>
      <c r="F857" s="171">
        <v>1</v>
      </c>
      <c r="G857" s="172" t="s">
        <v>1079</v>
      </c>
    </row>
    <row r="858" spans="1:7" x14ac:dyDescent="0.25">
      <c r="A858" s="171">
        <v>848</v>
      </c>
      <c r="B858" s="171" t="s">
        <v>1197</v>
      </c>
      <c r="C858" s="171" t="s">
        <v>2070</v>
      </c>
      <c r="D858" s="93" t="s">
        <v>1388</v>
      </c>
      <c r="E858" s="93" t="s">
        <v>993</v>
      </c>
      <c r="F858" s="171">
        <v>10</v>
      </c>
      <c r="G858" s="172" t="s">
        <v>994</v>
      </c>
    </row>
    <row r="859" spans="1:7" x14ac:dyDescent="0.25">
      <c r="A859" s="171">
        <v>849</v>
      </c>
      <c r="B859" s="171" t="s">
        <v>1197</v>
      </c>
      <c r="C859" s="171" t="s">
        <v>2071</v>
      </c>
      <c r="D859" s="93" t="s">
        <v>1388</v>
      </c>
      <c r="E859" s="93" t="s">
        <v>1207</v>
      </c>
      <c r="F859" s="171">
        <v>5</v>
      </c>
      <c r="G859" s="172" t="s">
        <v>1208</v>
      </c>
    </row>
    <row r="860" spans="1:7" x14ac:dyDescent="0.25">
      <c r="A860" s="171">
        <v>850</v>
      </c>
      <c r="B860" s="171" t="s">
        <v>1197</v>
      </c>
      <c r="C860" s="171" t="s">
        <v>2072</v>
      </c>
      <c r="D860" s="93" t="s">
        <v>1388</v>
      </c>
      <c r="E860" s="93" t="s">
        <v>1170</v>
      </c>
      <c r="F860" s="171">
        <v>4</v>
      </c>
      <c r="G860" s="172" t="s">
        <v>1209</v>
      </c>
    </row>
    <row r="861" spans="1:7" x14ac:dyDescent="0.25">
      <c r="A861" s="171">
        <v>851</v>
      </c>
      <c r="B861" s="171" t="s">
        <v>1197</v>
      </c>
      <c r="C861" s="171" t="s">
        <v>2073</v>
      </c>
      <c r="D861" s="93" t="s">
        <v>1388</v>
      </c>
      <c r="E861" s="93" t="s">
        <v>1054</v>
      </c>
      <c r="F861" s="171">
        <v>10</v>
      </c>
      <c r="G861" s="172" t="s">
        <v>1013</v>
      </c>
    </row>
    <row r="862" spans="1:7" x14ac:dyDescent="0.25">
      <c r="A862" s="171">
        <v>852</v>
      </c>
      <c r="B862" s="171" t="s">
        <v>1197</v>
      </c>
      <c r="C862" s="171" t="s">
        <v>2074</v>
      </c>
      <c r="D862" s="93" t="s">
        <v>1388</v>
      </c>
      <c r="E862" s="93" t="s">
        <v>1028</v>
      </c>
      <c r="F862" s="171">
        <v>2</v>
      </c>
      <c r="G862" s="172" t="s">
        <v>1135</v>
      </c>
    </row>
    <row r="863" spans="1:7" x14ac:dyDescent="0.25">
      <c r="A863" s="171">
        <v>853</v>
      </c>
      <c r="B863" s="171" t="s">
        <v>1210</v>
      </c>
      <c r="C863" s="171" t="s">
        <v>2075</v>
      </c>
      <c r="D863" s="93" t="s">
        <v>1244</v>
      </c>
      <c r="E863" s="93" t="s">
        <v>1092</v>
      </c>
      <c r="F863" s="171">
        <v>10</v>
      </c>
      <c r="G863" s="172" t="s">
        <v>1013</v>
      </c>
    </row>
    <row r="864" spans="1:7" x14ac:dyDescent="0.25">
      <c r="A864" s="171">
        <v>854</v>
      </c>
      <c r="B864" s="171" t="s">
        <v>1210</v>
      </c>
      <c r="C864" s="171" t="s">
        <v>2076</v>
      </c>
      <c r="D864" s="93" t="s">
        <v>1244</v>
      </c>
      <c r="E864" s="93" t="s">
        <v>990</v>
      </c>
      <c r="F864" s="171">
        <v>10</v>
      </c>
      <c r="G864" s="172" t="s">
        <v>989</v>
      </c>
    </row>
    <row r="865" spans="1:7" x14ac:dyDescent="0.25">
      <c r="A865" s="171">
        <v>855</v>
      </c>
      <c r="B865" s="171" t="s">
        <v>1210</v>
      </c>
      <c r="C865" s="171" t="s">
        <v>2077</v>
      </c>
      <c r="D865" s="93" t="s">
        <v>1427</v>
      </c>
      <c r="E865" s="93" t="s">
        <v>1042</v>
      </c>
      <c r="F865" s="171">
        <v>1</v>
      </c>
      <c r="G865" s="172" t="s">
        <v>1036</v>
      </c>
    </row>
    <row r="866" spans="1:7" x14ac:dyDescent="0.25">
      <c r="A866" s="171">
        <v>856</v>
      </c>
      <c r="B866" s="171" t="s">
        <v>1210</v>
      </c>
      <c r="C866" s="171" t="s">
        <v>2078</v>
      </c>
      <c r="D866" s="93" t="s">
        <v>1427</v>
      </c>
      <c r="E866" s="93" t="s">
        <v>993</v>
      </c>
      <c r="F866" s="171">
        <v>5</v>
      </c>
      <c r="G866" s="172" t="s">
        <v>1023</v>
      </c>
    </row>
    <row r="867" spans="1:7" x14ac:dyDescent="0.25">
      <c r="A867" s="171">
        <v>857</v>
      </c>
      <c r="B867" s="171" t="s">
        <v>1210</v>
      </c>
      <c r="C867" s="171" t="s">
        <v>2079</v>
      </c>
      <c r="D867" s="93" t="s">
        <v>1284</v>
      </c>
      <c r="E867" s="93" t="s">
        <v>1093</v>
      </c>
      <c r="F867" s="171">
        <v>10</v>
      </c>
      <c r="G867" s="172" t="s">
        <v>1139</v>
      </c>
    </row>
    <row r="868" spans="1:7" x14ac:dyDescent="0.25">
      <c r="A868" s="171">
        <v>858</v>
      </c>
      <c r="B868" s="171" t="s">
        <v>1210</v>
      </c>
      <c r="C868" s="171" t="s">
        <v>2080</v>
      </c>
      <c r="D868" s="93" t="s">
        <v>1284</v>
      </c>
      <c r="E868" s="93" t="s">
        <v>1035</v>
      </c>
      <c r="F868" s="171">
        <v>1</v>
      </c>
      <c r="G868" s="172" t="s">
        <v>1190</v>
      </c>
    </row>
    <row r="869" spans="1:7" x14ac:dyDescent="0.25">
      <c r="A869" s="171">
        <v>859</v>
      </c>
      <c r="B869" s="171" t="s">
        <v>1210</v>
      </c>
      <c r="C869" s="171" t="s">
        <v>2081</v>
      </c>
      <c r="D869" s="93" t="s">
        <v>1284</v>
      </c>
      <c r="E869" s="93" t="s">
        <v>1012</v>
      </c>
      <c r="F869" s="171">
        <v>10</v>
      </c>
      <c r="G869" s="172" t="s">
        <v>1013</v>
      </c>
    </row>
    <row r="870" spans="1:7" x14ac:dyDescent="0.25">
      <c r="A870" s="171">
        <v>860</v>
      </c>
      <c r="B870" s="171" t="s">
        <v>1210</v>
      </c>
      <c r="C870" s="171" t="s">
        <v>2082</v>
      </c>
      <c r="D870" s="93" t="s">
        <v>1284</v>
      </c>
      <c r="E870" s="93" t="s">
        <v>1163</v>
      </c>
      <c r="F870" s="171">
        <v>1</v>
      </c>
      <c r="G870" s="172" t="s">
        <v>1164</v>
      </c>
    </row>
    <row r="871" spans="1:7" x14ac:dyDescent="0.25">
      <c r="A871" s="171">
        <v>861</v>
      </c>
      <c r="B871" s="171" t="s">
        <v>1210</v>
      </c>
      <c r="C871" s="171" t="s">
        <v>2083</v>
      </c>
      <c r="D871" s="93" t="s">
        <v>1284</v>
      </c>
      <c r="E871" s="93" t="s">
        <v>1014</v>
      </c>
      <c r="F871" s="171">
        <v>10</v>
      </c>
      <c r="G871" s="172" t="s">
        <v>994</v>
      </c>
    </row>
    <row r="872" spans="1:7" x14ac:dyDescent="0.25">
      <c r="A872" s="171">
        <v>862</v>
      </c>
      <c r="B872" s="171" t="s">
        <v>1210</v>
      </c>
      <c r="C872" s="171" t="s">
        <v>2084</v>
      </c>
      <c r="D872" s="93" t="s">
        <v>1284</v>
      </c>
      <c r="E872" s="93" t="s">
        <v>991</v>
      </c>
      <c r="F872" s="171">
        <v>10</v>
      </c>
      <c r="G872" s="172" t="s">
        <v>1066</v>
      </c>
    </row>
    <row r="873" spans="1:7" x14ac:dyDescent="0.25">
      <c r="A873" s="171">
        <v>863</v>
      </c>
      <c r="B873" s="171" t="s">
        <v>1210</v>
      </c>
      <c r="C873" s="171" t="s">
        <v>2085</v>
      </c>
      <c r="D873" s="93" t="s">
        <v>1284</v>
      </c>
      <c r="E873" s="93" t="s">
        <v>991</v>
      </c>
      <c r="F873" s="171">
        <v>10</v>
      </c>
      <c r="G873" s="172" t="s">
        <v>1011</v>
      </c>
    </row>
    <row r="874" spans="1:7" x14ac:dyDescent="0.25">
      <c r="A874" s="171">
        <v>864</v>
      </c>
      <c r="B874" s="171" t="s">
        <v>1210</v>
      </c>
      <c r="C874" s="171" t="s">
        <v>2086</v>
      </c>
      <c r="D874" s="93" t="s">
        <v>1427</v>
      </c>
      <c r="E874" s="93" t="s">
        <v>1014</v>
      </c>
      <c r="F874" s="171">
        <v>10</v>
      </c>
      <c r="G874" s="172" t="s">
        <v>994</v>
      </c>
    </row>
    <row r="875" spans="1:7" x14ac:dyDescent="0.25">
      <c r="A875" s="171">
        <v>865</v>
      </c>
      <c r="B875" s="171" t="s">
        <v>1210</v>
      </c>
      <c r="C875" s="171" t="s">
        <v>2087</v>
      </c>
      <c r="D875" s="93" t="s">
        <v>1284</v>
      </c>
      <c r="E875" s="93" t="s">
        <v>1086</v>
      </c>
      <c r="F875" s="171">
        <v>30</v>
      </c>
      <c r="G875" s="172" t="s">
        <v>1046</v>
      </c>
    </row>
    <row r="876" spans="1:7" x14ac:dyDescent="0.25">
      <c r="A876" s="171">
        <v>866</v>
      </c>
      <c r="B876" s="171" t="s">
        <v>1210</v>
      </c>
      <c r="C876" s="171" t="s">
        <v>2088</v>
      </c>
      <c r="D876" s="93" t="s">
        <v>1284</v>
      </c>
      <c r="E876" s="93" t="s">
        <v>999</v>
      </c>
      <c r="F876" s="171">
        <v>30</v>
      </c>
      <c r="G876" s="172" t="s">
        <v>1000</v>
      </c>
    </row>
    <row r="877" spans="1:7" x14ac:dyDescent="0.25">
      <c r="A877" s="171">
        <v>867</v>
      </c>
      <c r="B877" s="171" t="s">
        <v>1210</v>
      </c>
      <c r="C877" s="171" t="s">
        <v>2088</v>
      </c>
      <c r="D877" s="93" t="s">
        <v>1284</v>
      </c>
      <c r="E877" s="93" t="s">
        <v>1010</v>
      </c>
      <c r="F877" s="171">
        <v>10</v>
      </c>
      <c r="G877" s="172" t="s">
        <v>1011</v>
      </c>
    </row>
    <row r="878" spans="1:7" x14ac:dyDescent="0.25">
      <c r="A878" s="171">
        <v>868</v>
      </c>
      <c r="B878" s="171" t="s">
        <v>1210</v>
      </c>
      <c r="C878" s="171" t="s">
        <v>2089</v>
      </c>
      <c r="D878" s="93" t="s">
        <v>1284</v>
      </c>
      <c r="E878" s="93" t="s">
        <v>1028</v>
      </c>
      <c r="F878" s="171">
        <v>20</v>
      </c>
      <c r="G878" s="172" t="s">
        <v>1129</v>
      </c>
    </row>
    <row r="879" spans="1:7" x14ac:dyDescent="0.25">
      <c r="A879" s="171">
        <v>869</v>
      </c>
      <c r="B879" s="171" t="s">
        <v>1210</v>
      </c>
      <c r="C879" s="171" t="s">
        <v>2090</v>
      </c>
      <c r="D879" s="93" t="s">
        <v>1284</v>
      </c>
      <c r="E879" s="93" t="s">
        <v>1008</v>
      </c>
      <c r="F879" s="171">
        <v>30</v>
      </c>
      <c r="G879" s="172" t="s">
        <v>1009</v>
      </c>
    </row>
    <row r="880" spans="1:7" x14ac:dyDescent="0.25">
      <c r="A880" s="171">
        <v>870</v>
      </c>
      <c r="B880" s="171" t="s">
        <v>1210</v>
      </c>
      <c r="C880" s="171" t="s">
        <v>2091</v>
      </c>
      <c r="D880" s="93" t="s">
        <v>1284</v>
      </c>
      <c r="E880" s="93" t="s">
        <v>1003</v>
      </c>
      <c r="F880" s="171">
        <v>30</v>
      </c>
      <c r="G880" s="172" t="s">
        <v>1007</v>
      </c>
    </row>
    <row r="881" spans="1:7" x14ac:dyDescent="0.25">
      <c r="A881" s="171">
        <v>871</v>
      </c>
      <c r="B881" s="171" t="s">
        <v>1210</v>
      </c>
      <c r="C881" s="171" t="s">
        <v>2092</v>
      </c>
      <c r="D881" s="93" t="s">
        <v>1284</v>
      </c>
      <c r="E881" s="93" t="s">
        <v>991</v>
      </c>
      <c r="F881" s="171">
        <v>10</v>
      </c>
      <c r="G881" s="172" t="s">
        <v>1011</v>
      </c>
    </row>
    <row r="882" spans="1:7" x14ac:dyDescent="0.25">
      <c r="A882" s="171">
        <v>872</v>
      </c>
      <c r="B882" s="171" t="s">
        <v>1210</v>
      </c>
      <c r="C882" s="171" t="s">
        <v>2093</v>
      </c>
      <c r="D882" s="93" t="s">
        <v>1284</v>
      </c>
      <c r="E882" s="93" t="s">
        <v>1107</v>
      </c>
      <c r="F882" s="171">
        <v>1</v>
      </c>
      <c r="G882" s="172" t="s">
        <v>1108</v>
      </c>
    </row>
    <row r="883" spans="1:7" x14ac:dyDescent="0.25">
      <c r="A883" s="171">
        <v>873</v>
      </c>
      <c r="B883" s="171" t="s">
        <v>1210</v>
      </c>
      <c r="C883" s="171" t="s">
        <v>2093</v>
      </c>
      <c r="D883" s="93" t="s">
        <v>1284</v>
      </c>
      <c r="E883" s="93" t="s">
        <v>1014</v>
      </c>
      <c r="F883" s="171">
        <v>10</v>
      </c>
      <c r="G883" s="172" t="s">
        <v>994</v>
      </c>
    </row>
    <row r="884" spans="1:7" x14ac:dyDescent="0.25">
      <c r="A884" s="171">
        <v>874</v>
      </c>
      <c r="B884" s="171" t="s">
        <v>1210</v>
      </c>
      <c r="C884" s="171" t="s">
        <v>2094</v>
      </c>
      <c r="D884" s="93" t="s">
        <v>1244</v>
      </c>
      <c r="E884" s="93" t="s">
        <v>987</v>
      </c>
      <c r="F884" s="171">
        <v>10</v>
      </c>
      <c r="G884" s="172" t="s">
        <v>989</v>
      </c>
    </row>
    <row r="885" spans="1:7" x14ac:dyDescent="0.25">
      <c r="A885" s="171">
        <v>875</v>
      </c>
      <c r="B885" s="171" t="s">
        <v>1210</v>
      </c>
      <c r="C885" s="171" t="s">
        <v>2095</v>
      </c>
      <c r="D885" s="93" t="s">
        <v>1244</v>
      </c>
      <c r="E885" s="93" t="s">
        <v>1092</v>
      </c>
      <c r="F885" s="171">
        <v>10</v>
      </c>
      <c r="G885" s="172" t="s">
        <v>1013</v>
      </c>
    </row>
    <row r="886" spans="1:7" x14ac:dyDescent="0.25">
      <c r="A886" s="171">
        <v>876</v>
      </c>
      <c r="B886" s="171" t="s">
        <v>1210</v>
      </c>
      <c r="C886" s="171" t="s">
        <v>2096</v>
      </c>
      <c r="D886" s="93" t="s">
        <v>1427</v>
      </c>
      <c r="E886" s="93" t="s">
        <v>996</v>
      </c>
      <c r="F886" s="171">
        <v>3</v>
      </c>
      <c r="G886" s="172" t="s">
        <v>1041</v>
      </c>
    </row>
    <row r="887" spans="1:7" x14ac:dyDescent="0.25">
      <c r="A887" s="171">
        <v>877</v>
      </c>
      <c r="B887" s="171" t="s">
        <v>1210</v>
      </c>
      <c r="C887" s="171" t="s">
        <v>2097</v>
      </c>
      <c r="D887" s="93" t="s">
        <v>1427</v>
      </c>
      <c r="E887" s="93" t="s">
        <v>1211</v>
      </c>
      <c r="F887" s="171">
        <v>2</v>
      </c>
      <c r="G887" s="172" t="s">
        <v>1133</v>
      </c>
    </row>
    <row r="888" spans="1:7" x14ac:dyDescent="0.25">
      <c r="A888" s="171">
        <v>878</v>
      </c>
      <c r="B888" s="171" t="s">
        <v>1210</v>
      </c>
      <c r="C888" s="171" t="s">
        <v>2098</v>
      </c>
      <c r="D888" s="93" t="s">
        <v>1427</v>
      </c>
      <c r="E888" s="93" t="s">
        <v>1203</v>
      </c>
      <c r="F888" s="171">
        <v>1</v>
      </c>
      <c r="G888" s="172" t="s">
        <v>1193</v>
      </c>
    </row>
    <row r="889" spans="1:7" x14ac:dyDescent="0.25">
      <c r="A889" s="171">
        <v>879</v>
      </c>
      <c r="B889" s="171" t="s">
        <v>1210</v>
      </c>
      <c r="C889" s="171" t="s">
        <v>2099</v>
      </c>
      <c r="D889" s="93" t="s">
        <v>1427</v>
      </c>
      <c r="E889" s="93" t="s">
        <v>1059</v>
      </c>
      <c r="F889" s="171">
        <v>10</v>
      </c>
      <c r="G889" s="172" t="s">
        <v>998</v>
      </c>
    </row>
    <row r="890" spans="1:7" x14ac:dyDescent="0.25">
      <c r="A890" s="171">
        <v>880</v>
      </c>
      <c r="B890" s="171" t="s">
        <v>1210</v>
      </c>
      <c r="C890" s="171" t="s">
        <v>2100</v>
      </c>
      <c r="D890" s="93" t="s">
        <v>1427</v>
      </c>
      <c r="E890" s="93" t="s">
        <v>1105</v>
      </c>
      <c r="F890" s="171">
        <v>10</v>
      </c>
      <c r="G890" s="172" t="s">
        <v>998</v>
      </c>
    </row>
    <row r="891" spans="1:7" x14ac:dyDescent="0.25">
      <c r="A891" s="171">
        <v>881</v>
      </c>
      <c r="B891" s="171" t="s">
        <v>1210</v>
      </c>
      <c r="C891" s="171" t="s">
        <v>2101</v>
      </c>
      <c r="D891" s="93" t="s">
        <v>1284</v>
      </c>
      <c r="E891" s="93" t="s">
        <v>1014</v>
      </c>
      <c r="F891" s="171">
        <v>10</v>
      </c>
      <c r="G891" s="172" t="s">
        <v>994</v>
      </c>
    </row>
    <row r="892" spans="1:7" x14ac:dyDescent="0.25">
      <c r="A892" s="171">
        <v>882</v>
      </c>
      <c r="B892" s="171" t="s">
        <v>1210</v>
      </c>
      <c r="C892" s="171" t="s">
        <v>2102</v>
      </c>
      <c r="D892" s="93" t="s">
        <v>1284</v>
      </c>
      <c r="E892" s="93" t="s">
        <v>984</v>
      </c>
      <c r="F892" s="171">
        <v>10</v>
      </c>
      <c r="G892" s="172" t="s">
        <v>989</v>
      </c>
    </row>
    <row r="893" spans="1:7" x14ac:dyDescent="0.25">
      <c r="A893" s="171">
        <v>883</v>
      </c>
      <c r="B893" s="171" t="s">
        <v>1210</v>
      </c>
      <c r="C893" s="171" t="s">
        <v>2103</v>
      </c>
      <c r="D893" s="93" t="s">
        <v>1284</v>
      </c>
      <c r="E893" s="93" t="s">
        <v>1048</v>
      </c>
      <c r="F893" s="171">
        <v>10</v>
      </c>
      <c r="G893" s="172" t="s">
        <v>1009</v>
      </c>
    </row>
    <row r="894" spans="1:7" x14ac:dyDescent="0.25">
      <c r="A894" s="171">
        <v>884</v>
      </c>
      <c r="B894" s="171" t="s">
        <v>1210</v>
      </c>
      <c r="C894" s="171" t="s">
        <v>2104</v>
      </c>
      <c r="D894" s="93" t="s">
        <v>1284</v>
      </c>
      <c r="E894" s="93" t="s">
        <v>1159</v>
      </c>
      <c r="F894" s="171">
        <v>1</v>
      </c>
      <c r="G894" s="172" t="s">
        <v>1067</v>
      </c>
    </row>
    <row r="895" spans="1:7" x14ac:dyDescent="0.25">
      <c r="A895" s="171">
        <v>885</v>
      </c>
      <c r="B895" s="171" t="s">
        <v>1210</v>
      </c>
      <c r="C895" s="171" t="s">
        <v>2105</v>
      </c>
      <c r="D895" s="93" t="s">
        <v>1284</v>
      </c>
      <c r="E895" s="93" t="s">
        <v>1090</v>
      </c>
      <c r="F895" s="171">
        <v>10</v>
      </c>
      <c r="G895" s="172" t="s">
        <v>994</v>
      </c>
    </row>
    <row r="896" spans="1:7" x14ac:dyDescent="0.25">
      <c r="A896" s="171">
        <v>886</v>
      </c>
      <c r="B896" s="171" t="s">
        <v>1210</v>
      </c>
      <c r="C896" s="171" t="s">
        <v>2106</v>
      </c>
      <c r="D896" s="93" t="s">
        <v>1284</v>
      </c>
      <c r="E896" s="93" t="s">
        <v>1014</v>
      </c>
      <c r="F896" s="171">
        <v>10</v>
      </c>
      <c r="G896" s="172" t="s">
        <v>994</v>
      </c>
    </row>
    <row r="897" spans="1:7" x14ac:dyDescent="0.25">
      <c r="A897" s="171">
        <v>887</v>
      </c>
      <c r="B897" s="171" t="s">
        <v>1210</v>
      </c>
      <c r="C897" s="171" t="s">
        <v>2107</v>
      </c>
      <c r="D897" s="93" t="s">
        <v>1284</v>
      </c>
      <c r="E897" s="93" t="s">
        <v>1040</v>
      </c>
      <c r="F897" s="171">
        <v>8</v>
      </c>
      <c r="G897" s="172" t="s">
        <v>1212</v>
      </c>
    </row>
    <row r="898" spans="1:7" x14ac:dyDescent="0.25">
      <c r="A898" s="171">
        <v>888</v>
      </c>
      <c r="B898" s="171" t="s">
        <v>1210</v>
      </c>
      <c r="C898" s="171" t="s">
        <v>2108</v>
      </c>
      <c r="D898" s="93" t="s">
        <v>1284</v>
      </c>
      <c r="E898" s="93" t="s">
        <v>128</v>
      </c>
      <c r="F898" s="171">
        <v>20</v>
      </c>
      <c r="G898" s="172" t="s">
        <v>1075</v>
      </c>
    </row>
    <row r="899" spans="1:7" x14ac:dyDescent="0.25">
      <c r="A899" s="171">
        <v>889</v>
      </c>
      <c r="B899" s="171" t="s">
        <v>1210</v>
      </c>
      <c r="C899" s="171" t="s">
        <v>2109</v>
      </c>
      <c r="D899" s="93" t="s">
        <v>1284</v>
      </c>
      <c r="E899" s="93" t="s">
        <v>1102</v>
      </c>
      <c r="F899" s="171">
        <v>1</v>
      </c>
      <c r="G899" s="172" t="s">
        <v>1103</v>
      </c>
    </row>
    <row r="900" spans="1:7" x14ac:dyDescent="0.25">
      <c r="A900" s="171">
        <v>890</v>
      </c>
      <c r="B900" s="171" t="s">
        <v>1210</v>
      </c>
      <c r="C900" s="171" t="s">
        <v>2110</v>
      </c>
      <c r="D900" s="93" t="s">
        <v>1412</v>
      </c>
      <c r="E900" s="93" t="s">
        <v>1059</v>
      </c>
      <c r="F900" s="171">
        <v>15</v>
      </c>
      <c r="G900" s="172" t="s">
        <v>994</v>
      </c>
    </row>
    <row r="901" spans="1:7" x14ac:dyDescent="0.25">
      <c r="A901" s="171">
        <v>891</v>
      </c>
      <c r="B901" s="171" t="s">
        <v>1210</v>
      </c>
      <c r="C901" s="171" t="s">
        <v>2111</v>
      </c>
      <c r="D901" s="93" t="s">
        <v>1412</v>
      </c>
      <c r="E901" s="93" t="s">
        <v>1059</v>
      </c>
      <c r="F901" s="171">
        <v>15</v>
      </c>
      <c r="G901" s="172" t="s">
        <v>994</v>
      </c>
    </row>
    <row r="902" spans="1:7" x14ac:dyDescent="0.25">
      <c r="A902" s="171">
        <v>892</v>
      </c>
      <c r="B902" s="171" t="s">
        <v>1210</v>
      </c>
      <c r="C902" s="171" t="s">
        <v>2110</v>
      </c>
      <c r="D902" s="93" t="s">
        <v>1284</v>
      </c>
      <c r="E902" s="93" t="s">
        <v>991</v>
      </c>
      <c r="F902" s="171">
        <v>10</v>
      </c>
      <c r="G902" s="172" t="s">
        <v>1011</v>
      </c>
    </row>
    <row r="903" spans="1:7" x14ac:dyDescent="0.25">
      <c r="A903" s="171">
        <v>893</v>
      </c>
      <c r="B903" s="171" t="s">
        <v>1210</v>
      </c>
      <c r="C903" s="171" t="s">
        <v>2112</v>
      </c>
      <c r="D903" s="93" t="s">
        <v>1284</v>
      </c>
      <c r="E903" s="93" t="s">
        <v>1042</v>
      </c>
      <c r="F903" s="171">
        <v>2</v>
      </c>
      <c r="G903" s="172" t="s">
        <v>1167</v>
      </c>
    </row>
    <row r="904" spans="1:7" x14ac:dyDescent="0.25">
      <c r="A904" s="171">
        <v>894</v>
      </c>
      <c r="B904" s="171" t="s">
        <v>1210</v>
      </c>
      <c r="C904" s="171" t="s">
        <v>2113</v>
      </c>
      <c r="D904" s="93" t="s">
        <v>1284</v>
      </c>
      <c r="E904" s="93" t="s">
        <v>984</v>
      </c>
      <c r="F904" s="171">
        <v>10</v>
      </c>
      <c r="G904" s="172" t="s">
        <v>989</v>
      </c>
    </row>
    <row r="905" spans="1:7" x14ac:dyDescent="0.25">
      <c r="A905" s="171">
        <v>895</v>
      </c>
      <c r="B905" s="171" t="s">
        <v>1210</v>
      </c>
      <c r="C905" s="171" t="s">
        <v>2114</v>
      </c>
      <c r="D905" s="93" t="s">
        <v>1284</v>
      </c>
      <c r="E905" s="93" t="s">
        <v>1029</v>
      </c>
      <c r="F905" s="171">
        <v>10</v>
      </c>
      <c r="G905" s="172" t="s">
        <v>1007</v>
      </c>
    </row>
    <row r="906" spans="1:7" x14ac:dyDescent="0.25">
      <c r="A906" s="171">
        <v>896</v>
      </c>
      <c r="B906" s="171" t="s">
        <v>1210</v>
      </c>
      <c r="C906" s="171" t="s">
        <v>2115</v>
      </c>
      <c r="D906" s="93" t="s">
        <v>1284</v>
      </c>
      <c r="E906" s="93" t="s">
        <v>1088</v>
      </c>
      <c r="F906" s="171">
        <v>9</v>
      </c>
      <c r="G906" s="172" t="s">
        <v>1079</v>
      </c>
    </row>
    <row r="907" spans="1:7" x14ac:dyDescent="0.25">
      <c r="A907" s="171">
        <v>897</v>
      </c>
      <c r="B907" s="171" t="s">
        <v>1210</v>
      </c>
      <c r="C907" s="171" t="s">
        <v>2116</v>
      </c>
      <c r="D907" s="93" t="s">
        <v>1284</v>
      </c>
      <c r="E907" s="93" t="s">
        <v>1029</v>
      </c>
      <c r="F907" s="171">
        <v>10</v>
      </c>
      <c r="G907" s="172" t="s">
        <v>1007</v>
      </c>
    </row>
    <row r="908" spans="1:7" x14ac:dyDescent="0.25">
      <c r="A908" s="171">
        <v>898</v>
      </c>
      <c r="B908" s="171" t="s">
        <v>1210</v>
      </c>
      <c r="C908" s="171" t="s">
        <v>2117</v>
      </c>
      <c r="D908" s="93" t="s">
        <v>1284</v>
      </c>
      <c r="E908" s="93" t="s">
        <v>1090</v>
      </c>
      <c r="F908" s="171">
        <v>10</v>
      </c>
      <c r="G908" s="172" t="s">
        <v>994</v>
      </c>
    </row>
    <row r="909" spans="1:7" x14ac:dyDescent="0.25">
      <c r="A909" s="171">
        <v>899</v>
      </c>
      <c r="B909" s="171" t="s">
        <v>1210</v>
      </c>
      <c r="C909" s="171" t="s">
        <v>2118</v>
      </c>
      <c r="D909" s="93" t="s">
        <v>1284</v>
      </c>
      <c r="E909" s="93" t="s">
        <v>1071</v>
      </c>
      <c r="F909" s="171">
        <v>10</v>
      </c>
      <c r="G909" s="172" t="s">
        <v>994</v>
      </c>
    </row>
    <row r="910" spans="1:7" x14ac:dyDescent="0.25">
      <c r="A910" s="171">
        <v>900</v>
      </c>
      <c r="B910" s="171" t="s">
        <v>1210</v>
      </c>
      <c r="C910" s="171" t="s">
        <v>2119</v>
      </c>
      <c r="D910" s="93" t="s">
        <v>1284</v>
      </c>
      <c r="E910" s="93" t="s">
        <v>1131</v>
      </c>
      <c r="F910" s="171">
        <v>10</v>
      </c>
      <c r="G910" s="172" t="s">
        <v>989</v>
      </c>
    </row>
    <row r="911" spans="1:7" x14ac:dyDescent="0.25">
      <c r="A911" s="171">
        <v>901</v>
      </c>
      <c r="B911" s="171" t="s">
        <v>1210</v>
      </c>
      <c r="C911" s="171" t="s">
        <v>2120</v>
      </c>
      <c r="D911" s="93" t="s">
        <v>1284</v>
      </c>
      <c r="E911" s="93" t="s">
        <v>1213</v>
      </c>
      <c r="F911" s="171">
        <v>1</v>
      </c>
      <c r="G911" s="172" t="s">
        <v>1214</v>
      </c>
    </row>
    <row r="912" spans="1:7" x14ac:dyDescent="0.25">
      <c r="A912" s="171">
        <v>902</v>
      </c>
      <c r="B912" s="171" t="s">
        <v>1210</v>
      </c>
      <c r="C912" s="171" t="s">
        <v>2121</v>
      </c>
      <c r="D912" s="93" t="s">
        <v>1284</v>
      </c>
      <c r="E912" s="93" t="s">
        <v>1106</v>
      </c>
      <c r="F912" s="171">
        <v>10</v>
      </c>
      <c r="G912" s="172" t="s">
        <v>1009</v>
      </c>
    </row>
    <row r="913" spans="1:7" x14ac:dyDescent="0.25">
      <c r="A913" s="171">
        <v>903</v>
      </c>
      <c r="B913" s="171" t="s">
        <v>1210</v>
      </c>
      <c r="C913" s="171" t="s">
        <v>2122</v>
      </c>
      <c r="D913" s="93" t="s">
        <v>1284</v>
      </c>
      <c r="E913" s="93" t="s">
        <v>995</v>
      </c>
      <c r="F913" s="171">
        <v>10</v>
      </c>
      <c r="G913" s="172" t="s">
        <v>994</v>
      </c>
    </row>
    <row r="914" spans="1:7" x14ac:dyDescent="0.25">
      <c r="A914" s="171">
        <v>904</v>
      </c>
      <c r="B914" s="171" t="s">
        <v>1210</v>
      </c>
      <c r="C914" s="171" t="s">
        <v>2123</v>
      </c>
      <c r="D914" s="93" t="s">
        <v>1284</v>
      </c>
      <c r="E914" s="93" t="s">
        <v>991</v>
      </c>
      <c r="F914" s="171">
        <v>10</v>
      </c>
      <c r="G914" s="172" t="s">
        <v>1011</v>
      </c>
    </row>
    <row r="915" spans="1:7" x14ac:dyDescent="0.25">
      <c r="A915" s="171">
        <v>905</v>
      </c>
      <c r="B915" s="171" t="s">
        <v>1210</v>
      </c>
      <c r="C915" s="171" t="s">
        <v>2124</v>
      </c>
      <c r="D915" s="93" t="s">
        <v>1284</v>
      </c>
      <c r="E915" s="93" t="s">
        <v>1026</v>
      </c>
      <c r="F915" s="171">
        <v>10</v>
      </c>
      <c r="G915" s="172" t="s">
        <v>1161</v>
      </c>
    </row>
    <row r="916" spans="1:7" x14ac:dyDescent="0.25">
      <c r="A916" s="171">
        <v>906</v>
      </c>
      <c r="B916" s="171" t="s">
        <v>1210</v>
      </c>
      <c r="C916" s="171" t="s">
        <v>2125</v>
      </c>
      <c r="D916" s="93" t="s">
        <v>1284</v>
      </c>
      <c r="E916" s="93" t="s">
        <v>1093</v>
      </c>
      <c r="F916" s="171">
        <v>10</v>
      </c>
      <c r="G916" s="172" t="s">
        <v>1139</v>
      </c>
    </row>
    <row r="917" spans="1:7" x14ac:dyDescent="0.25">
      <c r="A917" s="171">
        <v>907</v>
      </c>
      <c r="B917" s="171" t="s">
        <v>1215</v>
      </c>
      <c r="C917" s="171" t="s">
        <v>2126</v>
      </c>
      <c r="D917" s="93" t="s">
        <v>1246</v>
      </c>
      <c r="E917" s="93" t="s">
        <v>1026</v>
      </c>
      <c r="F917" s="171">
        <v>10</v>
      </c>
      <c r="G917" s="172" t="s">
        <v>1161</v>
      </c>
    </row>
    <row r="918" spans="1:7" x14ac:dyDescent="0.25">
      <c r="A918" s="171">
        <v>908</v>
      </c>
      <c r="B918" s="171" t="s">
        <v>1215</v>
      </c>
      <c r="C918" s="171" t="s">
        <v>2127</v>
      </c>
      <c r="D918" s="93" t="s">
        <v>1246</v>
      </c>
      <c r="E918" s="93" t="s">
        <v>1010</v>
      </c>
      <c r="F918" s="171">
        <v>10</v>
      </c>
      <c r="G918" s="172" t="s">
        <v>1011</v>
      </c>
    </row>
    <row r="919" spans="1:7" x14ac:dyDescent="0.25">
      <c r="A919" s="171">
        <v>909</v>
      </c>
      <c r="B919" s="171" t="s">
        <v>1215</v>
      </c>
      <c r="C919" s="171" t="s">
        <v>2128</v>
      </c>
      <c r="D919" s="93" t="s">
        <v>1246</v>
      </c>
      <c r="E919" s="93" t="s">
        <v>1012</v>
      </c>
      <c r="F919" s="171">
        <v>10</v>
      </c>
      <c r="G919" s="172" t="s">
        <v>1013</v>
      </c>
    </row>
    <row r="920" spans="1:7" x14ac:dyDescent="0.25">
      <c r="A920" s="171">
        <v>910</v>
      </c>
      <c r="B920" s="171" t="s">
        <v>1215</v>
      </c>
      <c r="C920" s="171" t="s">
        <v>2129</v>
      </c>
      <c r="D920" s="93" t="s">
        <v>1246</v>
      </c>
      <c r="E920" s="93" t="s">
        <v>1021</v>
      </c>
      <c r="F920" s="171">
        <v>1</v>
      </c>
      <c r="G920" s="172" t="s">
        <v>1022</v>
      </c>
    </row>
    <row r="921" spans="1:7" x14ac:dyDescent="0.25">
      <c r="A921" s="171">
        <v>911</v>
      </c>
      <c r="B921" s="171" t="s">
        <v>1215</v>
      </c>
      <c r="C921" s="171" t="s">
        <v>2130</v>
      </c>
      <c r="D921" s="93" t="s">
        <v>1246</v>
      </c>
      <c r="E921" s="93" t="s">
        <v>1040</v>
      </c>
      <c r="F921" s="171">
        <v>10</v>
      </c>
      <c r="G921" s="172" t="s">
        <v>1034</v>
      </c>
    </row>
    <row r="922" spans="1:7" x14ac:dyDescent="0.25">
      <c r="A922" s="171">
        <v>912</v>
      </c>
      <c r="B922" s="171" t="s">
        <v>1215</v>
      </c>
      <c r="C922" s="171" t="s">
        <v>2131</v>
      </c>
      <c r="D922" s="93" t="s">
        <v>1241</v>
      </c>
      <c r="E922" s="93" t="s">
        <v>995</v>
      </c>
      <c r="F922" s="171">
        <v>10</v>
      </c>
      <c r="G922" s="172" t="s">
        <v>994</v>
      </c>
    </row>
    <row r="923" spans="1:7" x14ac:dyDescent="0.25">
      <c r="A923" s="171">
        <v>913</v>
      </c>
      <c r="B923" s="171" t="s">
        <v>1215</v>
      </c>
      <c r="C923" s="171" t="s">
        <v>2132</v>
      </c>
      <c r="D923" s="93" t="s">
        <v>1241</v>
      </c>
      <c r="E923" s="93" t="s">
        <v>993</v>
      </c>
      <c r="F923" s="171">
        <v>10</v>
      </c>
      <c r="G923" s="172" t="s">
        <v>994</v>
      </c>
    </row>
    <row r="924" spans="1:7" x14ac:dyDescent="0.25">
      <c r="A924" s="171">
        <v>914</v>
      </c>
      <c r="B924" s="171" t="s">
        <v>1215</v>
      </c>
      <c r="C924" s="171" t="s">
        <v>2133</v>
      </c>
      <c r="D924" s="93" t="s">
        <v>1241</v>
      </c>
      <c r="E924" s="93" t="s">
        <v>1014</v>
      </c>
      <c r="F924" s="171">
        <v>6</v>
      </c>
      <c r="G924" s="172" t="s">
        <v>1060</v>
      </c>
    </row>
    <row r="925" spans="1:7" x14ac:dyDescent="0.25">
      <c r="A925" s="171">
        <v>915</v>
      </c>
      <c r="B925" s="171" t="s">
        <v>1215</v>
      </c>
      <c r="C925" s="171" t="s">
        <v>2134</v>
      </c>
      <c r="D925" s="93" t="s">
        <v>1241</v>
      </c>
      <c r="E925" s="93" t="s">
        <v>1010</v>
      </c>
      <c r="F925" s="171">
        <v>10</v>
      </c>
      <c r="G925" s="172" t="s">
        <v>1011</v>
      </c>
    </row>
    <row r="926" spans="1:7" x14ac:dyDescent="0.25">
      <c r="A926" s="171">
        <v>916</v>
      </c>
      <c r="B926" s="171" t="s">
        <v>1215</v>
      </c>
      <c r="C926" s="171" t="s">
        <v>2135</v>
      </c>
      <c r="D926" s="93" t="s">
        <v>1241</v>
      </c>
      <c r="E926" s="93" t="s">
        <v>1032</v>
      </c>
      <c r="F926" s="171">
        <v>10</v>
      </c>
      <c r="G926" s="172" t="s">
        <v>1129</v>
      </c>
    </row>
    <row r="927" spans="1:7" x14ac:dyDescent="0.25">
      <c r="A927" s="171">
        <v>917</v>
      </c>
      <c r="B927" s="171" t="s">
        <v>1215</v>
      </c>
      <c r="C927" s="171" t="s">
        <v>2136</v>
      </c>
      <c r="D927" s="93" t="s">
        <v>1241</v>
      </c>
      <c r="E927" s="93" t="s">
        <v>993</v>
      </c>
      <c r="F927" s="171">
        <v>10</v>
      </c>
      <c r="G927" s="172" t="s">
        <v>994</v>
      </c>
    </row>
    <row r="928" spans="1:7" x14ac:dyDescent="0.25">
      <c r="A928" s="171">
        <v>918</v>
      </c>
      <c r="B928" s="171" t="s">
        <v>1215</v>
      </c>
      <c r="C928" s="171" t="s">
        <v>2137</v>
      </c>
      <c r="D928" s="93" t="s">
        <v>1241</v>
      </c>
      <c r="E928" s="93" t="s">
        <v>1010</v>
      </c>
      <c r="F928" s="171">
        <v>10</v>
      </c>
      <c r="G928" s="172" t="s">
        <v>1011</v>
      </c>
    </row>
    <row r="929" spans="1:7" x14ac:dyDescent="0.25">
      <c r="A929" s="171">
        <v>919</v>
      </c>
      <c r="B929" s="171" t="s">
        <v>1215</v>
      </c>
      <c r="C929" s="171" t="s">
        <v>2138</v>
      </c>
      <c r="D929" s="93" t="s">
        <v>1241</v>
      </c>
      <c r="E929" s="93" t="s">
        <v>1014</v>
      </c>
      <c r="F929" s="171">
        <v>10</v>
      </c>
      <c r="G929" s="172" t="s">
        <v>994</v>
      </c>
    </row>
    <row r="930" spans="1:7" x14ac:dyDescent="0.25">
      <c r="A930" s="171">
        <v>920</v>
      </c>
      <c r="B930" s="171" t="s">
        <v>1215</v>
      </c>
      <c r="C930" s="171" t="s">
        <v>2139</v>
      </c>
      <c r="D930" s="93" t="s">
        <v>1246</v>
      </c>
      <c r="E930" s="93" t="s">
        <v>996</v>
      </c>
      <c r="F930" s="171">
        <v>10</v>
      </c>
      <c r="G930" s="172" t="s">
        <v>998</v>
      </c>
    </row>
    <row r="931" spans="1:7" x14ac:dyDescent="0.25">
      <c r="A931" s="171">
        <v>921</v>
      </c>
      <c r="B931" s="171" t="s">
        <v>1215</v>
      </c>
      <c r="C931" s="171" t="s">
        <v>2140</v>
      </c>
      <c r="D931" s="93" t="s">
        <v>1246</v>
      </c>
      <c r="E931" s="93" t="s">
        <v>1026</v>
      </c>
      <c r="F931" s="171">
        <v>10</v>
      </c>
      <c r="G931" s="172" t="s">
        <v>1161</v>
      </c>
    </row>
    <row r="932" spans="1:7" x14ac:dyDescent="0.25">
      <c r="A932" s="171">
        <v>922</v>
      </c>
      <c r="B932" s="171" t="s">
        <v>1215</v>
      </c>
      <c r="C932" s="171" t="s">
        <v>2141</v>
      </c>
      <c r="D932" s="93" t="s">
        <v>1246</v>
      </c>
      <c r="E932" s="93" t="s">
        <v>1088</v>
      </c>
      <c r="F932" s="171">
        <v>10</v>
      </c>
      <c r="G932" s="172" t="s">
        <v>989</v>
      </c>
    </row>
    <row r="933" spans="1:7" x14ac:dyDescent="0.25">
      <c r="A933" s="171">
        <v>923</v>
      </c>
      <c r="B933" s="171" t="s">
        <v>1215</v>
      </c>
      <c r="C933" s="171" t="s">
        <v>2142</v>
      </c>
      <c r="D933" s="93" t="s">
        <v>1246</v>
      </c>
      <c r="E933" s="93" t="s">
        <v>1078</v>
      </c>
      <c r="F933" s="171">
        <v>15</v>
      </c>
      <c r="G933" s="172" t="s">
        <v>1047</v>
      </c>
    </row>
    <row r="934" spans="1:7" x14ac:dyDescent="0.25">
      <c r="A934" s="171">
        <v>924</v>
      </c>
      <c r="B934" s="171" t="s">
        <v>1215</v>
      </c>
      <c r="C934" s="171" t="s">
        <v>2143</v>
      </c>
      <c r="D934" s="93" t="s">
        <v>1241</v>
      </c>
      <c r="E934" s="93" t="s">
        <v>1014</v>
      </c>
      <c r="F934" s="171">
        <v>6</v>
      </c>
      <c r="G934" s="172" t="s">
        <v>1060</v>
      </c>
    </row>
    <row r="935" spans="1:7" x14ac:dyDescent="0.25">
      <c r="A935" s="171">
        <v>925</v>
      </c>
      <c r="B935" s="171" t="s">
        <v>1215</v>
      </c>
      <c r="C935" s="171" t="s">
        <v>2144</v>
      </c>
      <c r="D935" s="93" t="s">
        <v>1241</v>
      </c>
      <c r="E935" s="93" t="s">
        <v>1078</v>
      </c>
      <c r="F935" s="171">
        <v>10</v>
      </c>
      <c r="G935" s="172" t="s">
        <v>994</v>
      </c>
    </row>
    <row r="936" spans="1:7" x14ac:dyDescent="0.25">
      <c r="A936" s="171">
        <v>926</v>
      </c>
      <c r="B936" s="171" t="s">
        <v>1215</v>
      </c>
      <c r="C936" s="171" t="s">
        <v>2145</v>
      </c>
      <c r="D936" s="93" t="s">
        <v>1246</v>
      </c>
      <c r="E936" s="93" t="s">
        <v>1010</v>
      </c>
      <c r="F936" s="171">
        <v>10</v>
      </c>
      <c r="G936" s="172" t="s">
        <v>1011</v>
      </c>
    </row>
    <row r="937" spans="1:7" x14ac:dyDescent="0.25">
      <c r="A937" s="171">
        <v>927</v>
      </c>
      <c r="B937" s="171" t="s">
        <v>1215</v>
      </c>
      <c r="C937" s="171" t="s">
        <v>2146</v>
      </c>
      <c r="D937" s="93" t="s">
        <v>1241</v>
      </c>
      <c r="E937" s="93" t="s">
        <v>1039</v>
      </c>
      <c r="F937" s="171">
        <v>10</v>
      </c>
      <c r="G937" s="172" t="s">
        <v>989</v>
      </c>
    </row>
    <row r="938" spans="1:7" x14ac:dyDescent="0.25">
      <c r="A938" s="171">
        <v>928</v>
      </c>
      <c r="B938" s="171" t="s">
        <v>1215</v>
      </c>
      <c r="C938" s="171" t="s">
        <v>2147</v>
      </c>
      <c r="D938" s="93" t="s">
        <v>1241</v>
      </c>
      <c r="E938" s="93" t="s">
        <v>1028</v>
      </c>
      <c r="F938" s="171">
        <v>10</v>
      </c>
      <c r="G938" s="172" t="s">
        <v>989</v>
      </c>
    </row>
    <row r="939" spans="1:7" x14ac:dyDescent="0.25">
      <c r="A939" s="171">
        <v>929</v>
      </c>
      <c r="B939" s="171" t="s">
        <v>1215</v>
      </c>
      <c r="C939" s="171" t="s">
        <v>2148</v>
      </c>
      <c r="D939" s="93" t="s">
        <v>1241</v>
      </c>
      <c r="E939" s="93" t="s">
        <v>1039</v>
      </c>
      <c r="F939" s="171">
        <v>10</v>
      </c>
      <c r="G939" s="172" t="s">
        <v>989</v>
      </c>
    </row>
    <row r="940" spans="1:7" x14ac:dyDescent="0.25">
      <c r="A940" s="171">
        <v>930</v>
      </c>
      <c r="B940" s="171" t="s">
        <v>1215</v>
      </c>
      <c r="C940" s="171" t="s">
        <v>2149</v>
      </c>
      <c r="D940" s="93" t="s">
        <v>1241</v>
      </c>
      <c r="E940" s="93" t="s">
        <v>1029</v>
      </c>
      <c r="F940" s="171">
        <v>10</v>
      </c>
      <c r="G940" s="172" t="s">
        <v>1007</v>
      </c>
    </row>
    <row r="941" spans="1:7" x14ac:dyDescent="0.25">
      <c r="A941" s="171">
        <v>931</v>
      </c>
      <c r="B941" s="171" t="s">
        <v>1215</v>
      </c>
      <c r="C941" s="171" t="s">
        <v>2150</v>
      </c>
      <c r="D941" s="93" t="s">
        <v>1241</v>
      </c>
      <c r="E941" s="93" t="s">
        <v>302</v>
      </c>
      <c r="F941" s="171">
        <v>10</v>
      </c>
      <c r="G941" s="172" t="s">
        <v>1007</v>
      </c>
    </row>
    <row r="942" spans="1:7" x14ac:dyDescent="0.25">
      <c r="A942" s="171">
        <v>932</v>
      </c>
      <c r="B942" s="171" t="s">
        <v>1215</v>
      </c>
      <c r="C942" s="171" t="s">
        <v>2151</v>
      </c>
      <c r="D942" s="93" t="s">
        <v>1241</v>
      </c>
      <c r="E942" s="93" t="s">
        <v>990</v>
      </c>
      <c r="F942" s="171">
        <v>10</v>
      </c>
      <c r="G942" s="172" t="s">
        <v>989</v>
      </c>
    </row>
    <row r="943" spans="1:7" x14ac:dyDescent="0.25">
      <c r="A943" s="171">
        <v>933</v>
      </c>
      <c r="B943" s="171" t="s">
        <v>1215</v>
      </c>
      <c r="C943" s="171" t="s">
        <v>2152</v>
      </c>
      <c r="D943" s="93" t="s">
        <v>1244</v>
      </c>
      <c r="E943" s="93" t="s">
        <v>1028</v>
      </c>
      <c r="F943" s="171">
        <v>10</v>
      </c>
      <c r="G943" s="172" t="s">
        <v>989</v>
      </c>
    </row>
    <row r="944" spans="1:7" x14ac:dyDescent="0.25">
      <c r="A944" s="171">
        <v>934</v>
      </c>
      <c r="B944" s="171" t="s">
        <v>1215</v>
      </c>
      <c r="C944" s="171" t="s">
        <v>2153</v>
      </c>
      <c r="D944" s="93" t="s">
        <v>1246</v>
      </c>
      <c r="E944" s="93" t="s">
        <v>1026</v>
      </c>
      <c r="F944" s="171">
        <v>10</v>
      </c>
      <c r="G944" s="172" t="s">
        <v>1161</v>
      </c>
    </row>
    <row r="945" spans="1:7" x14ac:dyDescent="0.25">
      <c r="A945" s="171">
        <v>935</v>
      </c>
      <c r="B945" s="171" t="s">
        <v>1215</v>
      </c>
      <c r="C945" s="171" t="s">
        <v>2154</v>
      </c>
      <c r="D945" s="93" t="s">
        <v>1246</v>
      </c>
      <c r="E945" s="93" t="s">
        <v>1029</v>
      </c>
      <c r="F945" s="171">
        <v>10</v>
      </c>
      <c r="G945" s="172" t="s">
        <v>1007</v>
      </c>
    </row>
    <row r="946" spans="1:7" x14ac:dyDescent="0.25">
      <c r="A946" s="171">
        <v>936</v>
      </c>
      <c r="B946" s="171" t="s">
        <v>1215</v>
      </c>
      <c r="C946" s="171" t="s">
        <v>2155</v>
      </c>
      <c r="D946" s="93" t="s">
        <v>1246</v>
      </c>
      <c r="E946" s="93" t="s">
        <v>1076</v>
      </c>
      <c r="F946" s="171">
        <v>1</v>
      </c>
      <c r="G946" s="172" t="s">
        <v>1145</v>
      </c>
    </row>
    <row r="947" spans="1:7" x14ac:dyDescent="0.25">
      <c r="A947" s="171">
        <v>937</v>
      </c>
      <c r="B947" s="171" t="s">
        <v>1215</v>
      </c>
      <c r="C947" s="171" t="s">
        <v>2156</v>
      </c>
      <c r="D947" s="93" t="s">
        <v>1246</v>
      </c>
      <c r="E947" s="93" t="s">
        <v>995</v>
      </c>
      <c r="F947" s="171">
        <v>10</v>
      </c>
      <c r="G947" s="172" t="s">
        <v>994</v>
      </c>
    </row>
    <row r="948" spans="1:7" x14ac:dyDescent="0.25">
      <c r="A948" s="171">
        <v>938</v>
      </c>
      <c r="B948" s="171" t="s">
        <v>1215</v>
      </c>
      <c r="C948" s="171" t="s">
        <v>2157</v>
      </c>
      <c r="D948" s="93" t="s">
        <v>1246</v>
      </c>
      <c r="E948" s="93" t="s">
        <v>1019</v>
      </c>
      <c r="F948" s="171">
        <v>30</v>
      </c>
      <c r="G948" s="172" t="s">
        <v>1007</v>
      </c>
    </row>
    <row r="949" spans="1:7" x14ac:dyDescent="0.25">
      <c r="A949" s="171">
        <v>939</v>
      </c>
      <c r="B949" s="171" t="s">
        <v>1215</v>
      </c>
      <c r="C949" s="171" t="s">
        <v>2158</v>
      </c>
      <c r="D949" s="93" t="s">
        <v>1246</v>
      </c>
      <c r="E949" s="93" t="s">
        <v>1043</v>
      </c>
      <c r="F949" s="171">
        <v>1</v>
      </c>
      <c r="G949" s="172" t="s">
        <v>1044</v>
      </c>
    </row>
    <row r="950" spans="1:7" x14ac:dyDescent="0.25">
      <c r="A950" s="171">
        <v>940</v>
      </c>
      <c r="B950" s="171" t="s">
        <v>1215</v>
      </c>
      <c r="C950" s="171" t="s">
        <v>2159</v>
      </c>
      <c r="D950" s="93" t="s">
        <v>1246</v>
      </c>
      <c r="E950" s="93" t="s">
        <v>1031</v>
      </c>
      <c r="F950" s="171">
        <v>10</v>
      </c>
      <c r="G950" s="172" t="s">
        <v>1007</v>
      </c>
    </row>
    <row r="951" spans="1:7" x14ac:dyDescent="0.25">
      <c r="A951" s="171">
        <v>941</v>
      </c>
      <c r="B951" s="171" t="s">
        <v>1215</v>
      </c>
      <c r="C951" s="171" t="s">
        <v>2160</v>
      </c>
      <c r="D951" s="93" t="s">
        <v>1241</v>
      </c>
      <c r="E951" s="93" t="s">
        <v>991</v>
      </c>
      <c r="F951" s="171">
        <v>10</v>
      </c>
      <c r="G951" s="172" t="s">
        <v>1011</v>
      </c>
    </row>
    <row r="952" spans="1:7" x14ac:dyDescent="0.25">
      <c r="A952" s="171">
        <v>942</v>
      </c>
      <c r="B952" s="171" t="s">
        <v>1215</v>
      </c>
      <c r="C952" s="171" t="s">
        <v>2161</v>
      </c>
      <c r="D952" s="93" t="s">
        <v>1241</v>
      </c>
      <c r="E952" s="93" t="s">
        <v>1010</v>
      </c>
      <c r="F952" s="171">
        <v>10</v>
      </c>
      <c r="G952" s="172" t="s">
        <v>1011</v>
      </c>
    </row>
    <row r="953" spans="1:7" x14ac:dyDescent="0.25">
      <c r="A953" s="171">
        <v>943</v>
      </c>
      <c r="B953" s="171" t="s">
        <v>1215</v>
      </c>
      <c r="C953" s="171" t="s">
        <v>2162</v>
      </c>
      <c r="D953" s="93" t="s">
        <v>1241</v>
      </c>
      <c r="E953" s="93" t="s">
        <v>996</v>
      </c>
      <c r="F953" s="171">
        <v>10</v>
      </c>
      <c r="G953" s="172" t="s">
        <v>998</v>
      </c>
    </row>
    <row r="954" spans="1:7" x14ac:dyDescent="0.25">
      <c r="A954" s="171">
        <v>944</v>
      </c>
      <c r="B954" s="171" t="s">
        <v>1215</v>
      </c>
      <c r="C954" s="171" t="s">
        <v>2163</v>
      </c>
      <c r="D954" s="93" t="s">
        <v>1241</v>
      </c>
      <c r="E954" s="93" t="s">
        <v>1014</v>
      </c>
      <c r="F954" s="171">
        <v>8</v>
      </c>
      <c r="G954" s="172" t="s">
        <v>1162</v>
      </c>
    </row>
    <row r="955" spans="1:7" x14ac:dyDescent="0.25">
      <c r="A955" s="171">
        <v>945</v>
      </c>
      <c r="B955" s="171" t="s">
        <v>1215</v>
      </c>
      <c r="C955" s="171" t="s">
        <v>2164</v>
      </c>
      <c r="D955" s="93" t="s">
        <v>1241</v>
      </c>
      <c r="E955" s="93" t="s">
        <v>993</v>
      </c>
      <c r="F955" s="171">
        <v>10</v>
      </c>
      <c r="G955" s="172" t="s">
        <v>994</v>
      </c>
    </row>
    <row r="956" spans="1:7" x14ac:dyDescent="0.25">
      <c r="A956" s="171">
        <v>946</v>
      </c>
      <c r="B956" s="171" t="s">
        <v>1215</v>
      </c>
      <c r="C956" s="171" t="s">
        <v>2165</v>
      </c>
      <c r="D956" s="93" t="s">
        <v>1241</v>
      </c>
      <c r="E956" s="93" t="s">
        <v>1021</v>
      </c>
      <c r="F956" s="171">
        <v>1</v>
      </c>
      <c r="G956" s="172" t="s">
        <v>1022</v>
      </c>
    </row>
    <row r="957" spans="1:7" x14ac:dyDescent="0.25">
      <c r="A957" s="171">
        <v>947</v>
      </c>
      <c r="B957" s="171" t="s">
        <v>1215</v>
      </c>
      <c r="C957" s="171" t="s">
        <v>2166</v>
      </c>
      <c r="D957" s="93" t="s">
        <v>1241</v>
      </c>
      <c r="E957" s="93" t="s">
        <v>984</v>
      </c>
      <c r="F957" s="171">
        <v>6</v>
      </c>
      <c r="G957" s="172" t="s">
        <v>1037</v>
      </c>
    </row>
    <row r="958" spans="1:7" x14ac:dyDescent="0.25">
      <c r="A958" s="171">
        <v>948</v>
      </c>
      <c r="B958" s="171" t="s">
        <v>1215</v>
      </c>
      <c r="C958" s="171" t="s">
        <v>2167</v>
      </c>
      <c r="D958" s="93" t="s">
        <v>1241</v>
      </c>
      <c r="E958" s="93" t="s">
        <v>1042</v>
      </c>
      <c r="F958" s="171">
        <v>1</v>
      </c>
      <c r="G958" s="172" t="s">
        <v>1036</v>
      </c>
    </row>
    <row r="959" spans="1:7" x14ac:dyDescent="0.25">
      <c r="A959" s="171">
        <v>949</v>
      </c>
      <c r="B959" s="171" t="s">
        <v>1215</v>
      </c>
      <c r="C959" s="171" t="s">
        <v>2168</v>
      </c>
      <c r="D959" s="93" t="s">
        <v>1241</v>
      </c>
      <c r="E959" s="93" t="s">
        <v>1031</v>
      </c>
      <c r="F959" s="171">
        <v>10</v>
      </c>
      <c r="G959" s="172" t="s">
        <v>1007</v>
      </c>
    </row>
    <row r="960" spans="1:7" x14ac:dyDescent="0.25">
      <c r="A960" s="171">
        <v>950</v>
      </c>
      <c r="B960" s="171" t="s">
        <v>1215</v>
      </c>
      <c r="C960" s="171" t="s">
        <v>2169</v>
      </c>
      <c r="D960" s="93" t="s">
        <v>1241</v>
      </c>
      <c r="E960" s="93" t="s">
        <v>1021</v>
      </c>
      <c r="F960" s="171">
        <v>1</v>
      </c>
      <c r="G960" s="172" t="s">
        <v>1022</v>
      </c>
    </row>
    <row r="961" spans="1:7" x14ac:dyDescent="0.25">
      <c r="A961" s="171">
        <v>951</v>
      </c>
      <c r="B961" s="171" t="s">
        <v>1215</v>
      </c>
      <c r="C961" s="171" t="s">
        <v>2170</v>
      </c>
      <c r="D961" s="93" t="s">
        <v>1241</v>
      </c>
      <c r="E961" s="93" t="s">
        <v>1014</v>
      </c>
      <c r="F961" s="171">
        <v>6</v>
      </c>
      <c r="G961" s="172" t="s">
        <v>1060</v>
      </c>
    </row>
    <row r="962" spans="1:7" x14ac:dyDescent="0.25">
      <c r="A962" s="171">
        <v>952</v>
      </c>
      <c r="B962" s="171" t="s">
        <v>1215</v>
      </c>
      <c r="C962" s="171" t="s">
        <v>2171</v>
      </c>
      <c r="D962" s="93" t="s">
        <v>1246</v>
      </c>
      <c r="E962" s="93" t="s">
        <v>1216</v>
      </c>
      <c r="F962" s="171">
        <v>1</v>
      </c>
      <c r="G962" s="172" t="s">
        <v>1020</v>
      </c>
    </row>
    <row r="963" spans="1:7" x14ac:dyDescent="0.25">
      <c r="A963" s="171">
        <v>953</v>
      </c>
      <c r="B963" s="171" t="s">
        <v>1215</v>
      </c>
      <c r="C963" s="171" t="s">
        <v>2172</v>
      </c>
      <c r="D963" s="93" t="s">
        <v>1246</v>
      </c>
      <c r="E963" s="93" t="s">
        <v>1217</v>
      </c>
      <c r="F963" s="171">
        <v>1</v>
      </c>
      <c r="G963" s="172" t="s">
        <v>1218</v>
      </c>
    </row>
    <row r="964" spans="1:7" x14ac:dyDescent="0.25">
      <c r="A964" s="171">
        <v>954</v>
      </c>
      <c r="B964" s="171" t="s">
        <v>1215</v>
      </c>
      <c r="C964" s="171" t="s">
        <v>2173</v>
      </c>
      <c r="D964" s="93" t="s">
        <v>1318</v>
      </c>
      <c r="E964" s="93" t="s">
        <v>1219</v>
      </c>
      <c r="F964" s="171">
        <v>1</v>
      </c>
      <c r="G964" s="172" t="s">
        <v>1220</v>
      </c>
    </row>
    <row r="965" spans="1:7" x14ac:dyDescent="0.25">
      <c r="A965" s="171">
        <v>955</v>
      </c>
      <c r="B965" s="171" t="s">
        <v>1215</v>
      </c>
      <c r="C965" s="171" t="s">
        <v>1647</v>
      </c>
      <c r="D965" s="93" t="s">
        <v>1388</v>
      </c>
      <c r="E965" s="93" t="s">
        <v>1221</v>
      </c>
      <c r="F965" s="171">
        <v>1</v>
      </c>
      <c r="G965" s="172" t="s">
        <v>1047</v>
      </c>
    </row>
    <row r="966" spans="1:7" x14ac:dyDescent="0.25">
      <c r="A966" s="171">
        <v>956</v>
      </c>
      <c r="B966" s="171" t="s">
        <v>1215</v>
      </c>
      <c r="C966" s="171" t="s">
        <v>2174</v>
      </c>
      <c r="D966" s="93" t="s">
        <v>1388</v>
      </c>
      <c r="E966" s="93" t="s">
        <v>1035</v>
      </c>
      <c r="F966" s="171">
        <v>1</v>
      </c>
      <c r="G966" s="172" t="s">
        <v>1190</v>
      </c>
    </row>
    <row r="967" spans="1:7" x14ac:dyDescent="0.25">
      <c r="A967" s="171">
        <v>957</v>
      </c>
      <c r="B967" s="171" t="s">
        <v>1215</v>
      </c>
      <c r="C967" s="171" t="s">
        <v>2175</v>
      </c>
      <c r="D967" s="93" t="s">
        <v>1388</v>
      </c>
      <c r="E967" s="93" t="s">
        <v>999</v>
      </c>
      <c r="F967" s="171">
        <v>60</v>
      </c>
      <c r="G967" s="172" t="s">
        <v>1066</v>
      </c>
    </row>
    <row r="968" spans="1:7" x14ac:dyDescent="0.25">
      <c r="A968" s="171">
        <v>958</v>
      </c>
      <c r="B968" s="171" t="s">
        <v>1215</v>
      </c>
      <c r="C968" s="171" t="s">
        <v>2176</v>
      </c>
      <c r="D968" s="93" t="s">
        <v>1388</v>
      </c>
      <c r="E968" s="93" t="s">
        <v>1059</v>
      </c>
      <c r="F968" s="171">
        <v>20</v>
      </c>
      <c r="G968" s="172" t="s">
        <v>989</v>
      </c>
    </row>
    <row r="969" spans="1:7" x14ac:dyDescent="0.25">
      <c r="A969" s="171">
        <v>959</v>
      </c>
      <c r="B969" s="171" t="s">
        <v>1215</v>
      </c>
      <c r="C969" s="171" t="s">
        <v>2177</v>
      </c>
      <c r="D969" s="93" t="s">
        <v>1388</v>
      </c>
      <c r="E969" s="93" t="s">
        <v>1015</v>
      </c>
      <c r="F969" s="171">
        <v>60</v>
      </c>
      <c r="G969" s="172" t="s">
        <v>986</v>
      </c>
    </row>
    <row r="970" spans="1:7" x14ac:dyDescent="0.25">
      <c r="A970" s="171">
        <v>960</v>
      </c>
      <c r="B970" s="171" t="s">
        <v>1215</v>
      </c>
      <c r="C970" s="171" t="s">
        <v>2178</v>
      </c>
      <c r="D970" s="93" t="s">
        <v>1388</v>
      </c>
      <c r="E970" s="93" t="s">
        <v>993</v>
      </c>
      <c r="F970" s="171">
        <v>10</v>
      </c>
      <c r="G970" s="172" t="s">
        <v>994</v>
      </c>
    </row>
    <row r="971" spans="1:7" x14ac:dyDescent="0.25">
      <c r="A971" s="171">
        <v>961</v>
      </c>
      <c r="B971" s="171" t="s">
        <v>1215</v>
      </c>
      <c r="C971" s="171" t="s">
        <v>2179</v>
      </c>
      <c r="D971" s="93" t="s">
        <v>1388</v>
      </c>
      <c r="E971" s="93" t="s">
        <v>1052</v>
      </c>
      <c r="F971" s="171">
        <v>1</v>
      </c>
      <c r="G971" s="172" t="s">
        <v>1053</v>
      </c>
    </row>
    <row r="972" spans="1:7" x14ac:dyDescent="0.25">
      <c r="A972" s="171">
        <v>962</v>
      </c>
      <c r="B972" s="171" t="s">
        <v>1215</v>
      </c>
      <c r="C972" s="171" t="s">
        <v>2180</v>
      </c>
      <c r="D972" s="93" t="s">
        <v>1388</v>
      </c>
      <c r="E972" s="93" t="s">
        <v>1050</v>
      </c>
      <c r="F972" s="171">
        <v>1</v>
      </c>
      <c r="G972" s="172" t="s">
        <v>1195</v>
      </c>
    </row>
    <row r="973" spans="1:7" x14ac:dyDescent="0.25">
      <c r="A973" s="171">
        <v>963</v>
      </c>
      <c r="B973" s="171" t="s">
        <v>1215</v>
      </c>
      <c r="C973" s="171" t="s">
        <v>2181</v>
      </c>
      <c r="D973" s="93" t="s">
        <v>1388</v>
      </c>
      <c r="E973" s="93" t="s">
        <v>1012</v>
      </c>
      <c r="F973" s="171">
        <v>10</v>
      </c>
      <c r="G973" s="172" t="s">
        <v>1013</v>
      </c>
    </row>
    <row r="974" spans="1:7" x14ac:dyDescent="0.25">
      <c r="A974" s="171">
        <v>964</v>
      </c>
      <c r="B974" s="171" t="s">
        <v>1215</v>
      </c>
      <c r="C974" s="171" t="s">
        <v>2182</v>
      </c>
      <c r="D974" s="93" t="s">
        <v>1388</v>
      </c>
      <c r="E974" s="93" t="s">
        <v>991</v>
      </c>
      <c r="F974" s="171">
        <v>10</v>
      </c>
      <c r="G974" s="172" t="s">
        <v>992</v>
      </c>
    </row>
    <row r="975" spans="1:7" x14ac:dyDescent="0.25">
      <c r="A975" s="171">
        <v>965</v>
      </c>
      <c r="B975" s="171" t="s">
        <v>1215</v>
      </c>
      <c r="C975" s="171" t="s">
        <v>2183</v>
      </c>
      <c r="D975" s="93" t="s">
        <v>1388</v>
      </c>
      <c r="E975" s="93" t="s">
        <v>1026</v>
      </c>
      <c r="F975" s="171">
        <v>10</v>
      </c>
      <c r="G975" s="172" t="s">
        <v>1222</v>
      </c>
    </row>
    <row r="976" spans="1:7" x14ac:dyDescent="0.25">
      <c r="A976" s="171">
        <v>966</v>
      </c>
      <c r="B976" s="171" t="s">
        <v>1215</v>
      </c>
      <c r="C976" s="171" t="s">
        <v>2184</v>
      </c>
      <c r="D976" s="93" t="s">
        <v>1388</v>
      </c>
      <c r="E976" s="93" t="s">
        <v>1059</v>
      </c>
      <c r="F976" s="171">
        <v>15</v>
      </c>
      <c r="G976" s="172" t="s">
        <v>1047</v>
      </c>
    </row>
    <row r="977" spans="1:7" x14ac:dyDescent="0.25">
      <c r="A977" s="171">
        <v>967</v>
      </c>
      <c r="B977" s="171" t="s">
        <v>1215</v>
      </c>
      <c r="C977" s="171" t="s">
        <v>2185</v>
      </c>
      <c r="D977" s="93" t="s">
        <v>1388</v>
      </c>
      <c r="E977" s="93" t="s">
        <v>1035</v>
      </c>
      <c r="F977" s="171">
        <v>1</v>
      </c>
      <c r="G977" s="172" t="s">
        <v>1223</v>
      </c>
    </row>
    <row r="978" spans="1:7" x14ac:dyDescent="0.25">
      <c r="A978" s="171">
        <v>968</v>
      </c>
      <c r="B978" s="171" t="s">
        <v>1215</v>
      </c>
      <c r="C978" s="171" t="s">
        <v>2186</v>
      </c>
      <c r="D978" s="93" t="s">
        <v>1388</v>
      </c>
      <c r="E978" s="93" t="s">
        <v>1026</v>
      </c>
      <c r="F978" s="171">
        <v>10</v>
      </c>
      <c r="G978" s="172" t="s">
        <v>1161</v>
      </c>
    </row>
    <row r="979" spans="1:7" x14ac:dyDescent="0.25">
      <c r="A979" s="171">
        <v>969</v>
      </c>
      <c r="B979" s="171" t="s">
        <v>1215</v>
      </c>
      <c r="C979" s="171" t="s">
        <v>2187</v>
      </c>
      <c r="D979" s="93" t="s">
        <v>1388</v>
      </c>
      <c r="E979" s="93" t="s">
        <v>1065</v>
      </c>
      <c r="F979" s="171">
        <v>10</v>
      </c>
      <c r="G979" s="172" t="s">
        <v>1066</v>
      </c>
    </row>
    <row r="980" spans="1:7" x14ac:dyDescent="0.25">
      <c r="A980" s="171">
        <v>970</v>
      </c>
      <c r="B980" s="171" t="s">
        <v>1215</v>
      </c>
      <c r="C980" s="171" t="s">
        <v>2188</v>
      </c>
      <c r="D980" s="93" t="s">
        <v>1388</v>
      </c>
      <c r="E980" s="93" t="s">
        <v>1090</v>
      </c>
      <c r="F980" s="171">
        <v>10</v>
      </c>
      <c r="G980" s="172" t="s">
        <v>994</v>
      </c>
    </row>
    <row r="981" spans="1:7" x14ac:dyDescent="0.25">
      <c r="A981" s="171">
        <v>971</v>
      </c>
      <c r="B981" s="171" t="s">
        <v>1215</v>
      </c>
      <c r="C981" s="171" t="s">
        <v>2189</v>
      </c>
      <c r="D981" s="93" t="s">
        <v>1388</v>
      </c>
      <c r="E981" s="93" t="s">
        <v>26</v>
      </c>
      <c r="F981" s="171">
        <v>1</v>
      </c>
      <c r="G981" s="172" t="s">
        <v>1113</v>
      </c>
    </row>
    <row r="982" spans="1:7" x14ac:dyDescent="0.25">
      <c r="A982" s="171">
        <v>972</v>
      </c>
      <c r="B982" s="171" t="s">
        <v>1215</v>
      </c>
      <c r="C982" s="171" t="s">
        <v>2190</v>
      </c>
      <c r="D982" s="93" t="s">
        <v>1388</v>
      </c>
      <c r="E982" s="93" t="s">
        <v>1224</v>
      </c>
      <c r="F982" s="171">
        <v>10</v>
      </c>
      <c r="G982" s="172" t="s">
        <v>1009</v>
      </c>
    </row>
    <row r="983" spans="1:7" x14ac:dyDescent="0.25">
      <c r="A983" s="171">
        <v>973</v>
      </c>
      <c r="B983" s="171" t="s">
        <v>1215</v>
      </c>
      <c r="C983" s="171" t="s">
        <v>2191</v>
      </c>
      <c r="D983" s="93" t="s">
        <v>1388</v>
      </c>
      <c r="E983" s="93" t="s">
        <v>1224</v>
      </c>
      <c r="F983" s="171">
        <v>60</v>
      </c>
      <c r="G983" s="172" t="s">
        <v>1089</v>
      </c>
    </row>
    <row r="984" spans="1:7" x14ac:dyDescent="0.25">
      <c r="A984" s="171">
        <v>974</v>
      </c>
      <c r="B984" s="171" t="s">
        <v>1215</v>
      </c>
      <c r="C984" s="171" t="s">
        <v>2192</v>
      </c>
      <c r="D984" s="93" t="s">
        <v>1388</v>
      </c>
      <c r="E984" s="93" t="s">
        <v>993</v>
      </c>
      <c r="F984" s="171">
        <v>10</v>
      </c>
      <c r="G984" s="172" t="s">
        <v>994</v>
      </c>
    </row>
    <row r="985" spans="1:7" x14ac:dyDescent="0.25">
      <c r="A985" s="171">
        <v>975</v>
      </c>
      <c r="B985" s="171" t="s">
        <v>1215</v>
      </c>
      <c r="C985" s="171" t="s">
        <v>2193</v>
      </c>
      <c r="D985" s="93" t="s">
        <v>1427</v>
      </c>
      <c r="E985" s="93" t="s">
        <v>1106</v>
      </c>
      <c r="F985" s="171">
        <v>10</v>
      </c>
      <c r="G985" s="172" t="s">
        <v>1009</v>
      </c>
    </row>
    <row r="986" spans="1:7" x14ac:dyDescent="0.25">
      <c r="A986" s="171">
        <v>976</v>
      </c>
      <c r="B986" s="171" t="s">
        <v>1215</v>
      </c>
      <c r="C986" s="171" t="s">
        <v>2194</v>
      </c>
      <c r="D986" s="93" t="s">
        <v>1427</v>
      </c>
      <c r="E986" s="93" t="s">
        <v>1014</v>
      </c>
      <c r="F986" s="171">
        <v>10</v>
      </c>
      <c r="G986" s="172" t="s">
        <v>994</v>
      </c>
    </row>
    <row r="987" spans="1:7" x14ac:dyDescent="0.25">
      <c r="A987" s="171">
        <v>977</v>
      </c>
      <c r="B987" s="171" t="s">
        <v>1215</v>
      </c>
      <c r="C987" s="171" t="s">
        <v>2195</v>
      </c>
      <c r="D987" s="93" t="s">
        <v>1427</v>
      </c>
      <c r="E987" s="93" t="s">
        <v>1021</v>
      </c>
      <c r="F987" s="171">
        <v>1</v>
      </c>
      <c r="G987" s="172" t="s">
        <v>1022</v>
      </c>
    </row>
    <row r="988" spans="1:7" x14ac:dyDescent="0.25">
      <c r="A988" s="171">
        <v>978</v>
      </c>
      <c r="B988" s="171" t="s">
        <v>1215</v>
      </c>
      <c r="C988" s="171" t="s">
        <v>2196</v>
      </c>
      <c r="D988" s="93" t="s">
        <v>1427</v>
      </c>
      <c r="E988" s="93" t="s">
        <v>1175</v>
      </c>
      <c r="F988" s="171">
        <v>5</v>
      </c>
      <c r="G988" s="172" t="s">
        <v>1176</v>
      </c>
    </row>
    <row r="989" spans="1:7" x14ac:dyDescent="0.25">
      <c r="A989" s="171">
        <v>979</v>
      </c>
      <c r="B989" s="171" t="s">
        <v>1225</v>
      </c>
      <c r="C989" s="171" t="s">
        <v>2197</v>
      </c>
      <c r="D989" s="93" t="s">
        <v>1318</v>
      </c>
      <c r="E989" s="93" t="s">
        <v>1001</v>
      </c>
      <c r="F989" s="171">
        <v>1</v>
      </c>
      <c r="G989" s="172" t="s">
        <v>1115</v>
      </c>
    </row>
    <row r="990" spans="1:7" x14ac:dyDescent="0.25">
      <c r="A990" s="171">
        <v>980</v>
      </c>
      <c r="B990" s="171" t="s">
        <v>1225</v>
      </c>
      <c r="C990" s="171" t="s">
        <v>2178</v>
      </c>
      <c r="D990" s="93" t="s">
        <v>1427</v>
      </c>
      <c r="E990" s="93" t="s">
        <v>993</v>
      </c>
      <c r="F990" s="171">
        <v>10</v>
      </c>
      <c r="G990" s="172" t="s">
        <v>994</v>
      </c>
    </row>
    <row r="991" spans="1:7" x14ac:dyDescent="0.25">
      <c r="A991" s="171">
        <v>981</v>
      </c>
      <c r="B991" s="171" t="s">
        <v>1225</v>
      </c>
      <c r="C991" s="171" t="s">
        <v>2175</v>
      </c>
      <c r="D991" s="93" t="s">
        <v>1427</v>
      </c>
      <c r="E991" s="93" t="s">
        <v>1186</v>
      </c>
      <c r="F991" s="171">
        <v>10</v>
      </c>
      <c r="G991" s="172" t="s">
        <v>1013</v>
      </c>
    </row>
    <row r="992" spans="1:7" x14ac:dyDescent="0.25">
      <c r="A992" s="171">
        <v>982</v>
      </c>
      <c r="B992" s="171" t="s">
        <v>1225</v>
      </c>
      <c r="C992" s="171" t="s">
        <v>2176</v>
      </c>
      <c r="D992" s="93" t="s">
        <v>1427</v>
      </c>
      <c r="E992" s="93" t="s">
        <v>1012</v>
      </c>
      <c r="F992" s="171">
        <v>10</v>
      </c>
      <c r="G992" s="172" t="s">
        <v>1013</v>
      </c>
    </row>
    <row r="993" spans="1:7" x14ac:dyDescent="0.25">
      <c r="A993" s="171">
        <v>983</v>
      </c>
      <c r="B993" s="171" t="s">
        <v>1225</v>
      </c>
      <c r="C993" s="171" t="s">
        <v>2177</v>
      </c>
      <c r="D993" s="93" t="s">
        <v>1427</v>
      </c>
      <c r="E993" s="93" t="s">
        <v>778</v>
      </c>
      <c r="F993" s="171">
        <v>15</v>
      </c>
      <c r="G993" s="172" t="s">
        <v>1083</v>
      </c>
    </row>
    <row r="994" spans="1:7" x14ac:dyDescent="0.25">
      <c r="A994" s="171">
        <v>984</v>
      </c>
      <c r="B994" s="171" t="s">
        <v>1225</v>
      </c>
      <c r="C994" s="171" t="s">
        <v>2198</v>
      </c>
      <c r="D994" s="93" t="s">
        <v>1284</v>
      </c>
      <c r="E994" s="93" t="s">
        <v>993</v>
      </c>
      <c r="F994" s="171">
        <v>10</v>
      </c>
      <c r="G994" s="172" t="s">
        <v>994</v>
      </c>
    </row>
    <row r="995" spans="1:7" x14ac:dyDescent="0.25">
      <c r="A995" s="171">
        <v>985</v>
      </c>
      <c r="B995" s="171" t="s">
        <v>1225</v>
      </c>
      <c r="C995" s="171" t="s">
        <v>2199</v>
      </c>
      <c r="D995" s="93" t="s">
        <v>1284</v>
      </c>
      <c r="E995" s="93" t="s">
        <v>995</v>
      </c>
      <c r="F995" s="171">
        <v>10</v>
      </c>
      <c r="G995" s="172" t="s">
        <v>994</v>
      </c>
    </row>
    <row r="996" spans="1:7" x14ac:dyDescent="0.25">
      <c r="A996" s="171">
        <v>986</v>
      </c>
      <c r="B996" s="171" t="s">
        <v>1225</v>
      </c>
      <c r="C996" s="171" t="s">
        <v>2200</v>
      </c>
      <c r="D996" s="93" t="s">
        <v>1284</v>
      </c>
      <c r="E996" s="93" t="s">
        <v>1042</v>
      </c>
      <c r="F996" s="171">
        <v>1</v>
      </c>
      <c r="G996" s="172" t="s">
        <v>1226</v>
      </c>
    </row>
    <row r="997" spans="1:7" x14ac:dyDescent="0.25">
      <c r="A997" s="171">
        <v>987</v>
      </c>
      <c r="B997" s="171" t="s">
        <v>1225</v>
      </c>
      <c r="C997" s="171" t="s">
        <v>2201</v>
      </c>
      <c r="D997" s="93" t="s">
        <v>1284</v>
      </c>
      <c r="E997" s="93" t="s">
        <v>1117</v>
      </c>
      <c r="F997" s="171">
        <v>1</v>
      </c>
      <c r="G997" s="172" t="s">
        <v>1118</v>
      </c>
    </row>
    <row r="998" spans="1:7" x14ac:dyDescent="0.25">
      <c r="A998" s="171">
        <v>988</v>
      </c>
      <c r="B998" s="171" t="s">
        <v>1225</v>
      </c>
      <c r="C998" s="171" t="s">
        <v>2202</v>
      </c>
      <c r="D998" s="93" t="s">
        <v>1284</v>
      </c>
      <c r="E998" s="93" t="s">
        <v>1010</v>
      </c>
      <c r="F998" s="171">
        <v>10</v>
      </c>
      <c r="G998" s="172" t="s">
        <v>1011</v>
      </c>
    </row>
    <row r="999" spans="1:7" x14ac:dyDescent="0.25">
      <c r="A999" s="171">
        <v>989</v>
      </c>
      <c r="B999" s="171" t="s">
        <v>1225</v>
      </c>
      <c r="C999" s="171" t="s">
        <v>2203</v>
      </c>
      <c r="D999" s="93" t="s">
        <v>1284</v>
      </c>
      <c r="E999" s="93" t="s">
        <v>1012</v>
      </c>
      <c r="F999" s="171">
        <v>10</v>
      </c>
      <c r="G999" s="172" t="s">
        <v>1013</v>
      </c>
    </row>
    <row r="1000" spans="1:7" x14ac:dyDescent="0.25">
      <c r="A1000" s="171">
        <v>990</v>
      </c>
      <c r="B1000" s="171" t="s">
        <v>1225</v>
      </c>
      <c r="C1000" s="171" t="s">
        <v>2204</v>
      </c>
      <c r="D1000" s="93" t="s">
        <v>1284</v>
      </c>
      <c r="E1000" s="93" t="s">
        <v>1227</v>
      </c>
      <c r="F1000" s="171">
        <v>10</v>
      </c>
      <c r="G1000" s="172" t="s">
        <v>1009</v>
      </c>
    </row>
    <row r="1001" spans="1:7" x14ac:dyDescent="0.25">
      <c r="A1001" s="171">
        <v>991</v>
      </c>
      <c r="B1001" s="171" t="s">
        <v>1225</v>
      </c>
      <c r="C1001" s="171" t="s">
        <v>2205</v>
      </c>
      <c r="D1001" s="93" t="s">
        <v>1318</v>
      </c>
      <c r="E1001" s="93" t="s">
        <v>990</v>
      </c>
      <c r="F1001" s="171">
        <v>10</v>
      </c>
      <c r="G1001" s="172" t="s">
        <v>989</v>
      </c>
    </row>
    <row r="1002" spans="1:7" x14ac:dyDescent="0.25">
      <c r="A1002" s="171">
        <v>992</v>
      </c>
      <c r="B1002" s="171" t="s">
        <v>1225</v>
      </c>
      <c r="C1002" s="171" t="s">
        <v>2206</v>
      </c>
      <c r="D1002" s="93" t="s">
        <v>1427</v>
      </c>
      <c r="E1002" s="93" t="s">
        <v>1029</v>
      </c>
      <c r="F1002" s="171">
        <v>10</v>
      </c>
      <c r="G1002" s="172" t="s">
        <v>1007</v>
      </c>
    </row>
    <row r="1003" spans="1:7" x14ac:dyDescent="0.25">
      <c r="A1003" s="171">
        <v>993</v>
      </c>
      <c r="B1003" s="171" t="s">
        <v>1225</v>
      </c>
      <c r="C1003" s="171" t="s">
        <v>2207</v>
      </c>
      <c r="D1003" s="93" t="s">
        <v>1427</v>
      </c>
      <c r="E1003" s="93" t="s">
        <v>1026</v>
      </c>
      <c r="F1003" s="171">
        <v>10</v>
      </c>
      <c r="G1003" s="172" t="s">
        <v>1161</v>
      </c>
    </row>
    <row r="1004" spans="1:7" x14ac:dyDescent="0.25">
      <c r="A1004" s="171">
        <v>994</v>
      </c>
      <c r="B1004" s="171" t="s">
        <v>1225</v>
      </c>
      <c r="C1004" s="171" t="s">
        <v>2208</v>
      </c>
      <c r="D1004" s="93" t="s">
        <v>1284</v>
      </c>
      <c r="E1004" s="93" t="s">
        <v>990</v>
      </c>
      <c r="F1004" s="171">
        <v>10</v>
      </c>
      <c r="G1004" s="172" t="s">
        <v>989</v>
      </c>
    </row>
    <row r="1005" spans="1:7" x14ac:dyDescent="0.25">
      <c r="A1005" s="171">
        <v>995</v>
      </c>
      <c r="B1005" s="171" t="s">
        <v>1225</v>
      </c>
      <c r="C1005" s="171" t="s">
        <v>2209</v>
      </c>
      <c r="D1005" s="93" t="s">
        <v>1284</v>
      </c>
      <c r="E1005" s="93" t="s">
        <v>990</v>
      </c>
      <c r="F1005" s="171">
        <v>10</v>
      </c>
      <c r="G1005" s="172" t="s">
        <v>989</v>
      </c>
    </row>
    <row r="1006" spans="1:7" x14ac:dyDescent="0.25">
      <c r="A1006" s="171">
        <v>996</v>
      </c>
      <c r="B1006" s="171" t="s">
        <v>1225</v>
      </c>
      <c r="C1006" s="171" t="s">
        <v>2210</v>
      </c>
      <c r="D1006" s="93" t="s">
        <v>1427</v>
      </c>
      <c r="E1006" s="93" t="s">
        <v>1106</v>
      </c>
      <c r="F1006" s="171">
        <v>10</v>
      </c>
      <c r="G1006" s="172" t="s">
        <v>1009</v>
      </c>
    </row>
    <row r="1007" spans="1:7" x14ac:dyDescent="0.25">
      <c r="A1007" s="171">
        <v>997</v>
      </c>
      <c r="B1007" s="171" t="s">
        <v>1225</v>
      </c>
      <c r="C1007" s="171" t="s">
        <v>2211</v>
      </c>
      <c r="D1007" s="93" t="s">
        <v>1427</v>
      </c>
      <c r="E1007" s="93" t="s">
        <v>1059</v>
      </c>
      <c r="F1007" s="171">
        <v>10</v>
      </c>
      <c r="G1007" s="172" t="s">
        <v>998</v>
      </c>
    </row>
    <row r="1008" spans="1:7" x14ac:dyDescent="0.25">
      <c r="A1008" s="171">
        <v>998</v>
      </c>
      <c r="B1008" s="171" t="s">
        <v>1225</v>
      </c>
      <c r="C1008" s="171" t="s">
        <v>2212</v>
      </c>
      <c r="D1008" s="93" t="s">
        <v>1427</v>
      </c>
      <c r="E1008" s="93" t="s">
        <v>1014</v>
      </c>
      <c r="F1008" s="171">
        <v>10</v>
      </c>
      <c r="G1008" s="172" t="s">
        <v>994</v>
      </c>
    </row>
    <row r="1009" spans="1:7" x14ac:dyDescent="0.25">
      <c r="A1009" s="171">
        <v>999</v>
      </c>
      <c r="B1009" s="171" t="s">
        <v>1225</v>
      </c>
      <c r="C1009" s="171" t="s">
        <v>2213</v>
      </c>
      <c r="D1009" s="93" t="s">
        <v>1427</v>
      </c>
      <c r="E1009" s="93" t="s">
        <v>1032</v>
      </c>
      <c r="F1009" s="171">
        <v>10</v>
      </c>
      <c r="G1009" s="172" t="s">
        <v>1129</v>
      </c>
    </row>
    <row r="1010" spans="1:7" x14ac:dyDescent="0.25">
      <c r="A1010" s="171">
        <v>1000</v>
      </c>
      <c r="B1010" s="171" t="s">
        <v>1225</v>
      </c>
      <c r="C1010" s="171" t="s">
        <v>2214</v>
      </c>
      <c r="D1010" s="93" t="s">
        <v>1284</v>
      </c>
      <c r="E1010" s="93" t="s">
        <v>1059</v>
      </c>
      <c r="F1010" s="171">
        <v>10</v>
      </c>
      <c r="G1010" s="172" t="s">
        <v>998</v>
      </c>
    </row>
    <row r="1011" spans="1:7" x14ac:dyDescent="0.25">
      <c r="A1011" s="171">
        <v>1001</v>
      </c>
      <c r="B1011" s="171" t="s">
        <v>1225</v>
      </c>
      <c r="C1011" s="171" t="s">
        <v>2215</v>
      </c>
      <c r="D1011" s="93" t="s">
        <v>1284</v>
      </c>
      <c r="E1011" s="93" t="s">
        <v>993</v>
      </c>
      <c r="F1011" s="171">
        <v>10</v>
      </c>
      <c r="G1011" s="172" t="s">
        <v>994</v>
      </c>
    </row>
    <row r="1012" spans="1:7" x14ac:dyDescent="0.25">
      <c r="A1012" s="171">
        <v>1002</v>
      </c>
      <c r="B1012" s="171" t="s">
        <v>1225</v>
      </c>
      <c r="C1012" s="171" t="s">
        <v>2216</v>
      </c>
      <c r="D1012" s="93" t="s">
        <v>1284</v>
      </c>
      <c r="E1012" s="93" t="s">
        <v>1021</v>
      </c>
      <c r="F1012" s="171">
        <v>1</v>
      </c>
      <c r="G1012" s="172" t="s">
        <v>1022</v>
      </c>
    </row>
    <row r="1013" spans="1:7" x14ac:dyDescent="0.25">
      <c r="A1013" s="171">
        <v>1003</v>
      </c>
      <c r="B1013" s="171" t="s">
        <v>1225</v>
      </c>
      <c r="C1013" s="171" t="s">
        <v>2217</v>
      </c>
      <c r="D1013" s="93" t="s">
        <v>1427</v>
      </c>
      <c r="E1013" s="93" t="s">
        <v>1028</v>
      </c>
      <c r="F1013" s="171">
        <v>10</v>
      </c>
      <c r="G1013" s="172" t="s">
        <v>989</v>
      </c>
    </row>
    <row r="1014" spans="1:7" x14ac:dyDescent="0.25">
      <c r="A1014" s="171">
        <v>1004</v>
      </c>
      <c r="B1014" s="171" t="s">
        <v>1225</v>
      </c>
      <c r="C1014" s="171" t="s">
        <v>2218</v>
      </c>
      <c r="D1014" s="93" t="s">
        <v>1427</v>
      </c>
      <c r="E1014" s="93" t="s">
        <v>1026</v>
      </c>
      <c r="F1014" s="171">
        <v>10</v>
      </c>
      <c r="G1014" s="172" t="s">
        <v>1161</v>
      </c>
    </row>
    <row r="1015" spans="1:7" x14ac:dyDescent="0.25">
      <c r="A1015" s="171">
        <v>1005</v>
      </c>
      <c r="B1015" s="171" t="s">
        <v>1225</v>
      </c>
      <c r="C1015" s="171" t="s">
        <v>2219</v>
      </c>
      <c r="D1015" s="93" t="s">
        <v>1427</v>
      </c>
      <c r="E1015" s="93" t="s">
        <v>1105</v>
      </c>
      <c r="F1015" s="171">
        <v>1</v>
      </c>
      <c r="G1015" s="172" t="s">
        <v>997</v>
      </c>
    </row>
    <row r="1016" spans="1:7" x14ac:dyDescent="0.25">
      <c r="A1016" s="171">
        <v>1006</v>
      </c>
      <c r="B1016" s="171" t="s">
        <v>1225</v>
      </c>
      <c r="C1016" s="171" t="s">
        <v>2220</v>
      </c>
      <c r="D1016" s="93" t="s">
        <v>1427</v>
      </c>
      <c r="E1016" s="93" t="s">
        <v>1059</v>
      </c>
      <c r="F1016" s="171">
        <v>10</v>
      </c>
      <c r="G1016" s="172" t="s">
        <v>994</v>
      </c>
    </row>
    <row r="1017" spans="1:7" x14ac:dyDescent="0.25">
      <c r="A1017" s="171">
        <v>1007</v>
      </c>
      <c r="B1017" s="171" t="s">
        <v>1225</v>
      </c>
      <c r="C1017" s="171" t="s">
        <v>2221</v>
      </c>
      <c r="D1017" s="93" t="s">
        <v>1427</v>
      </c>
      <c r="E1017" s="93" t="s">
        <v>1012</v>
      </c>
      <c r="F1017" s="171">
        <v>10</v>
      </c>
      <c r="G1017" s="172" t="s">
        <v>1013</v>
      </c>
    </row>
    <row r="1018" spans="1:7" x14ac:dyDescent="0.25">
      <c r="A1018" s="171">
        <v>1008</v>
      </c>
      <c r="B1018" s="171" t="s">
        <v>1225</v>
      </c>
      <c r="C1018" s="171" t="s">
        <v>2222</v>
      </c>
      <c r="D1018" s="93" t="s">
        <v>1427</v>
      </c>
      <c r="E1018" s="93" t="s">
        <v>1105</v>
      </c>
      <c r="F1018" s="171">
        <v>10</v>
      </c>
      <c r="G1018" s="172" t="s">
        <v>998</v>
      </c>
    </row>
    <row r="1019" spans="1:7" x14ac:dyDescent="0.25">
      <c r="A1019" s="171">
        <v>1009</v>
      </c>
      <c r="B1019" s="171" t="s">
        <v>1225</v>
      </c>
      <c r="C1019" s="171" t="s">
        <v>2223</v>
      </c>
      <c r="D1019" s="93" t="s">
        <v>1284</v>
      </c>
      <c r="E1019" s="93" t="s">
        <v>990</v>
      </c>
      <c r="F1019" s="171">
        <v>10</v>
      </c>
      <c r="G1019" s="172" t="s">
        <v>989</v>
      </c>
    </row>
    <row r="1020" spans="1:7" x14ac:dyDescent="0.25">
      <c r="A1020" s="171">
        <v>1010</v>
      </c>
      <c r="B1020" s="171" t="s">
        <v>1225</v>
      </c>
      <c r="C1020" s="171" t="s">
        <v>2224</v>
      </c>
      <c r="D1020" s="93" t="s">
        <v>1284</v>
      </c>
      <c r="E1020" s="93" t="s">
        <v>991</v>
      </c>
      <c r="F1020" s="171">
        <v>10</v>
      </c>
      <c r="G1020" s="172" t="s">
        <v>1011</v>
      </c>
    </row>
    <row r="1021" spans="1:7" x14ac:dyDescent="0.25">
      <c r="A1021" s="171">
        <v>1011</v>
      </c>
      <c r="B1021" s="171" t="s">
        <v>1225</v>
      </c>
      <c r="C1021" s="171" t="s">
        <v>2225</v>
      </c>
      <c r="D1021" s="93" t="s">
        <v>1284</v>
      </c>
      <c r="E1021" s="93" t="s">
        <v>1012</v>
      </c>
      <c r="F1021" s="171">
        <v>10</v>
      </c>
      <c r="G1021" s="172" t="s">
        <v>1013</v>
      </c>
    </row>
    <row r="1022" spans="1:7" x14ac:dyDescent="0.25">
      <c r="A1022" s="171">
        <v>1012</v>
      </c>
      <c r="B1022" s="171" t="s">
        <v>1225</v>
      </c>
      <c r="C1022" s="171" t="s">
        <v>2226</v>
      </c>
      <c r="D1022" s="93" t="s">
        <v>1284</v>
      </c>
      <c r="E1022" s="93" t="s">
        <v>1071</v>
      </c>
      <c r="F1022" s="171">
        <v>10</v>
      </c>
      <c r="G1022" s="172" t="s">
        <v>994</v>
      </c>
    </row>
    <row r="1023" spans="1:7" x14ac:dyDescent="0.25">
      <c r="A1023" s="171">
        <v>1013</v>
      </c>
      <c r="B1023" s="171" t="s">
        <v>1225</v>
      </c>
      <c r="C1023" s="171" t="s">
        <v>2227</v>
      </c>
      <c r="D1023" s="93" t="s">
        <v>1284</v>
      </c>
      <c r="E1023" s="93" t="s">
        <v>1069</v>
      </c>
      <c r="F1023" s="171">
        <v>10</v>
      </c>
      <c r="G1023" s="172" t="s">
        <v>998</v>
      </c>
    </row>
    <row r="1024" spans="1:7" x14ac:dyDescent="0.25">
      <c r="A1024" s="171">
        <v>1014</v>
      </c>
      <c r="B1024" s="171" t="s">
        <v>1225</v>
      </c>
      <c r="C1024" s="171" t="s">
        <v>2228</v>
      </c>
      <c r="D1024" s="93" t="s">
        <v>1427</v>
      </c>
      <c r="E1024" s="93" t="s">
        <v>1059</v>
      </c>
      <c r="F1024" s="171">
        <v>10</v>
      </c>
      <c r="G1024" s="172" t="s">
        <v>998</v>
      </c>
    </row>
    <row r="1025" spans="1:7" x14ac:dyDescent="0.25">
      <c r="A1025" s="171">
        <v>1015</v>
      </c>
      <c r="B1025" s="171" t="s">
        <v>1225</v>
      </c>
      <c r="C1025" s="171" t="s">
        <v>2229</v>
      </c>
      <c r="D1025" s="93" t="s">
        <v>1427</v>
      </c>
      <c r="E1025" s="93" t="s">
        <v>1035</v>
      </c>
      <c r="F1025" s="171">
        <v>1</v>
      </c>
      <c r="G1025" s="172" t="s">
        <v>1190</v>
      </c>
    </row>
    <row r="1026" spans="1:7" x14ac:dyDescent="0.25">
      <c r="A1026" s="171">
        <v>1016</v>
      </c>
      <c r="B1026" s="171" t="s">
        <v>1225</v>
      </c>
      <c r="C1026" s="171" t="s">
        <v>2230</v>
      </c>
      <c r="D1026" s="93" t="s">
        <v>1427</v>
      </c>
      <c r="E1026" s="93" t="s">
        <v>1012</v>
      </c>
      <c r="F1026" s="171">
        <v>10</v>
      </c>
      <c r="G1026" s="172" t="s">
        <v>1013</v>
      </c>
    </row>
    <row r="1027" spans="1:7" x14ac:dyDescent="0.25">
      <c r="A1027" s="171">
        <v>1017</v>
      </c>
      <c r="B1027" s="171" t="s">
        <v>1225</v>
      </c>
      <c r="C1027" s="171" t="s">
        <v>2231</v>
      </c>
      <c r="D1027" s="93" t="s">
        <v>1427</v>
      </c>
      <c r="E1027" s="93" t="s">
        <v>1217</v>
      </c>
      <c r="F1027" s="171">
        <v>1</v>
      </c>
      <c r="G1027" s="172" t="s">
        <v>1218</v>
      </c>
    </row>
    <row r="1028" spans="1:7" x14ac:dyDescent="0.25">
      <c r="A1028" s="171">
        <v>1018</v>
      </c>
      <c r="B1028" s="171" t="s">
        <v>1225</v>
      </c>
      <c r="C1028" s="171" t="s">
        <v>2232</v>
      </c>
      <c r="D1028" s="93" t="s">
        <v>1241</v>
      </c>
      <c r="E1028" s="93" t="s">
        <v>1141</v>
      </c>
      <c r="F1028" s="171">
        <v>8</v>
      </c>
      <c r="G1028" s="172" t="s">
        <v>1228</v>
      </c>
    </row>
    <row r="1029" spans="1:7" x14ac:dyDescent="0.25">
      <c r="A1029" s="171">
        <v>1019</v>
      </c>
      <c r="B1029" s="171" t="s">
        <v>1225</v>
      </c>
      <c r="C1029" s="171" t="s">
        <v>2233</v>
      </c>
      <c r="D1029" s="93" t="s">
        <v>1241</v>
      </c>
      <c r="E1029" s="93" t="s">
        <v>1042</v>
      </c>
      <c r="F1029" s="171">
        <v>1</v>
      </c>
      <c r="G1029" s="172" t="s">
        <v>1226</v>
      </c>
    </row>
    <row r="1030" spans="1:7" x14ac:dyDescent="0.25">
      <c r="A1030" s="171">
        <v>1020</v>
      </c>
      <c r="B1030" s="171" t="s">
        <v>1225</v>
      </c>
      <c r="C1030" s="171" t="s">
        <v>2234</v>
      </c>
      <c r="D1030" s="93" t="s">
        <v>1241</v>
      </c>
      <c r="E1030" s="93" t="s">
        <v>1229</v>
      </c>
      <c r="F1030" s="171">
        <v>1</v>
      </c>
      <c r="G1030" s="172" t="s">
        <v>994</v>
      </c>
    </row>
    <row r="1031" spans="1:7" x14ac:dyDescent="0.25">
      <c r="A1031" s="171">
        <v>1021</v>
      </c>
      <c r="B1031" s="171" t="s">
        <v>1225</v>
      </c>
      <c r="C1031" s="171" t="s">
        <v>2235</v>
      </c>
      <c r="D1031" s="93" t="s">
        <v>1241</v>
      </c>
      <c r="E1031" s="93" t="s">
        <v>1026</v>
      </c>
      <c r="F1031" s="171">
        <v>30</v>
      </c>
      <c r="G1031" s="172" t="s">
        <v>1230</v>
      </c>
    </row>
    <row r="1032" spans="1:7" x14ac:dyDescent="0.25">
      <c r="A1032" s="171">
        <v>1022</v>
      </c>
      <c r="B1032" s="171" t="s">
        <v>1225</v>
      </c>
      <c r="C1032" s="171" t="s">
        <v>2236</v>
      </c>
      <c r="D1032" s="93" t="s">
        <v>1241</v>
      </c>
      <c r="E1032" s="93" t="s">
        <v>1035</v>
      </c>
      <c r="F1032" s="171">
        <v>1</v>
      </c>
      <c r="G1032" s="172" t="s">
        <v>1223</v>
      </c>
    </row>
    <row r="1033" spans="1:7" x14ac:dyDescent="0.25">
      <c r="A1033" s="171">
        <v>1023</v>
      </c>
      <c r="B1033" s="171" t="s">
        <v>1225</v>
      </c>
      <c r="C1033" s="171" t="s">
        <v>2237</v>
      </c>
      <c r="D1033" s="93" t="s">
        <v>1241</v>
      </c>
      <c r="E1033" s="93" t="s">
        <v>1008</v>
      </c>
      <c r="F1033" s="171">
        <v>36</v>
      </c>
      <c r="G1033" s="172" t="s">
        <v>1154</v>
      </c>
    </row>
    <row r="1034" spans="1:7" x14ac:dyDescent="0.25">
      <c r="A1034" s="171">
        <v>1024</v>
      </c>
      <c r="B1034" s="171" t="s">
        <v>1225</v>
      </c>
      <c r="C1034" s="171" t="s">
        <v>2238</v>
      </c>
      <c r="D1034" s="93" t="s">
        <v>1241</v>
      </c>
      <c r="E1034" s="93" t="s">
        <v>1008</v>
      </c>
      <c r="F1034" s="171">
        <v>54</v>
      </c>
      <c r="G1034" s="172" t="s">
        <v>1067</v>
      </c>
    </row>
    <row r="1035" spans="1:7" x14ac:dyDescent="0.25">
      <c r="A1035" s="171">
        <v>1025</v>
      </c>
      <c r="B1035" s="171" t="s">
        <v>1225</v>
      </c>
      <c r="C1035" s="171" t="s">
        <v>2239</v>
      </c>
      <c r="D1035" s="93" t="s">
        <v>1241</v>
      </c>
      <c r="E1035" s="93" t="s">
        <v>1026</v>
      </c>
      <c r="F1035" s="171">
        <v>10</v>
      </c>
      <c r="G1035" s="172" t="s">
        <v>1161</v>
      </c>
    </row>
    <row r="1036" spans="1:7" x14ac:dyDescent="0.25">
      <c r="A1036" s="171">
        <v>1026</v>
      </c>
      <c r="B1036" s="171" t="s">
        <v>1225</v>
      </c>
      <c r="C1036" s="171" t="s">
        <v>2240</v>
      </c>
      <c r="D1036" s="93" t="s">
        <v>1241</v>
      </c>
      <c r="E1036" s="93" t="s">
        <v>1012</v>
      </c>
      <c r="F1036" s="171">
        <v>10</v>
      </c>
      <c r="G1036" s="172" t="s">
        <v>1013</v>
      </c>
    </row>
    <row r="1037" spans="1:7" x14ac:dyDescent="0.25">
      <c r="A1037" s="171">
        <v>1027</v>
      </c>
      <c r="B1037" s="171" t="s">
        <v>1225</v>
      </c>
      <c r="C1037" s="171" t="s">
        <v>2241</v>
      </c>
      <c r="D1037" s="93" t="s">
        <v>1241</v>
      </c>
      <c r="E1037" s="93" t="s">
        <v>1042</v>
      </c>
      <c r="F1037" s="171">
        <v>1</v>
      </c>
      <c r="G1037" s="172" t="s">
        <v>1226</v>
      </c>
    </row>
    <row r="1038" spans="1:7" x14ac:dyDescent="0.25">
      <c r="A1038" s="171">
        <v>1028</v>
      </c>
      <c r="B1038" s="171" t="s">
        <v>1225</v>
      </c>
      <c r="C1038" s="171" t="s">
        <v>2242</v>
      </c>
      <c r="D1038" s="93" t="s">
        <v>1241</v>
      </c>
      <c r="E1038" s="93" t="s">
        <v>1050</v>
      </c>
      <c r="F1038" s="171">
        <v>1</v>
      </c>
      <c r="G1038" s="172" t="s">
        <v>1195</v>
      </c>
    </row>
    <row r="1039" spans="1:7" x14ac:dyDescent="0.25">
      <c r="A1039" s="171">
        <v>1029</v>
      </c>
      <c r="B1039" s="171" t="s">
        <v>1225</v>
      </c>
      <c r="C1039" s="171" t="s">
        <v>2243</v>
      </c>
      <c r="D1039" s="93" t="s">
        <v>1241</v>
      </c>
      <c r="E1039" s="93" t="s">
        <v>1163</v>
      </c>
      <c r="F1039" s="171">
        <v>1</v>
      </c>
      <c r="G1039" s="172" t="s">
        <v>1164</v>
      </c>
    </row>
    <row r="1040" spans="1:7" x14ac:dyDescent="0.25">
      <c r="A1040" s="171">
        <v>1030</v>
      </c>
      <c r="B1040" s="171" t="s">
        <v>1225</v>
      </c>
      <c r="C1040" s="171" t="s">
        <v>2244</v>
      </c>
      <c r="D1040" s="93" t="s">
        <v>1241</v>
      </c>
      <c r="E1040" s="93" t="s">
        <v>139</v>
      </c>
      <c r="F1040" s="171">
        <v>1</v>
      </c>
      <c r="G1040" s="172" t="s">
        <v>1142</v>
      </c>
    </row>
  </sheetData>
  <mergeCells count="2">
    <mergeCell ref="D7:E7"/>
    <mergeCell ref="D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H589"/>
  <sheetViews>
    <sheetView workbookViewId="0">
      <selection activeCell="M20" sqref="M20"/>
    </sheetView>
  </sheetViews>
  <sheetFormatPr defaultRowHeight="15" x14ac:dyDescent="0.25"/>
  <cols>
    <col min="2" max="2" width="17.42578125" customWidth="1"/>
    <col min="3" max="3" width="14.140625" customWidth="1"/>
    <col min="4" max="4" width="36.5703125" customWidth="1"/>
    <col min="5" max="5" width="12.140625" customWidth="1"/>
    <col min="6" max="6" width="28.85546875" customWidth="1"/>
    <col min="7" max="7" width="18.5703125" customWidth="1"/>
    <col min="8" max="8" width="21.85546875" customWidth="1"/>
  </cols>
  <sheetData>
    <row r="7" spans="1:8" ht="21" x14ac:dyDescent="0.35">
      <c r="C7" s="185" t="s">
        <v>970</v>
      </c>
      <c r="D7" s="185"/>
      <c r="E7" s="185"/>
      <c r="F7" s="185"/>
      <c r="G7" s="185"/>
      <c r="H7" s="185"/>
    </row>
    <row r="8" spans="1:8" ht="21" x14ac:dyDescent="0.35">
      <c r="C8" s="186" t="s">
        <v>872</v>
      </c>
      <c r="D8" s="186"/>
      <c r="E8" s="186"/>
      <c r="F8" s="186"/>
      <c r="G8" s="186"/>
      <c r="H8" s="186"/>
    </row>
    <row r="12" spans="1:8" x14ac:dyDescent="0.25">
      <c r="A12" s="94"/>
      <c r="B12" s="94"/>
      <c r="C12" s="94"/>
      <c r="D12" s="94"/>
      <c r="E12" s="94"/>
      <c r="F12" s="94"/>
      <c r="G12" s="94"/>
      <c r="H12" s="94"/>
    </row>
    <row r="13" spans="1:8" hidden="1" x14ac:dyDescent="0.25">
      <c r="A13" s="94"/>
      <c r="B13" s="94"/>
      <c r="C13" s="94"/>
      <c r="D13" s="94"/>
      <c r="E13" s="94"/>
      <c r="F13" s="94"/>
      <c r="G13" s="94"/>
      <c r="H13" s="94"/>
    </row>
    <row r="14" spans="1:8" hidden="1" x14ac:dyDescent="0.25">
      <c r="A14" s="94"/>
      <c r="B14" s="94"/>
      <c r="C14" s="94"/>
      <c r="D14" s="94"/>
      <c r="E14" s="94"/>
      <c r="F14" s="94"/>
      <c r="G14" s="94"/>
      <c r="H14" s="94"/>
    </row>
    <row r="15" spans="1:8" ht="18.75" x14ac:dyDescent="0.25">
      <c r="A15" s="178" t="s">
        <v>976</v>
      </c>
      <c r="B15" s="178" t="s">
        <v>977</v>
      </c>
      <c r="C15" s="178" t="s">
        <v>2280</v>
      </c>
      <c r="D15" s="178" t="s">
        <v>2281</v>
      </c>
      <c r="E15" s="178" t="s">
        <v>883</v>
      </c>
      <c r="F15" s="178" t="s">
        <v>2282</v>
      </c>
      <c r="G15" s="178" t="s">
        <v>2283</v>
      </c>
      <c r="H15" s="178" t="s">
        <v>888</v>
      </c>
    </row>
    <row r="16" spans="1:8" x14ac:dyDescent="0.25">
      <c r="A16" s="179">
        <v>1</v>
      </c>
      <c r="B16" s="179" t="s">
        <v>980</v>
      </c>
      <c r="C16" s="181" t="s">
        <v>40</v>
      </c>
      <c r="D16" s="181" t="s">
        <v>1006</v>
      </c>
      <c r="E16" s="179" t="s">
        <v>30</v>
      </c>
      <c r="F16" s="179">
        <v>30</v>
      </c>
      <c r="G16" s="179">
        <f>VLOOKUP(C16,'DATA MASTER OBAT'!B:O,10,FALSE)</f>
        <v>300</v>
      </c>
      <c r="H16" s="179">
        <f>G16*F16</f>
        <v>9000</v>
      </c>
    </row>
    <row r="17" spans="1:8" x14ac:dyDescent="0.25">
      <c r="A17" s="179">
        <v>2</v>
      </c>
      <c r="B17" s="179" t="s">
        <v>980</v>
      </c>
      <c r="C17" s="181" t="s">
        <v>57</v>
      </c>
      <c r="D17" s="181" t="s">
        <v>995</v>
      </c>
      <c r="E17" s="179" t="s">
        <v>30</v>
      </c>
      <c r="F17" s="179">
        <v>25</v>
      </c>
      <c r="G17" s="179">
        <f>VLOOKUP(C17,'DATA MASTER OBAT'!B:O,10,FALSE)</f>
        <v>300</v>
      </c>
      <c r="H17" s="179">
        <f t="shared" ref="H17:H80" si="0">G17*F17</f>
        <v>7500</v>
      </c>
    </row>
    <row r="18" spans="1:8" x14ac:dyDescent="0.25">
      <c r="A18" s="179">
        <v>3</v>
      </c>
      <c r="B18" s="179" t="s">
        <v>980</v>
      </c>
      <c r="C18" s="181" t="s">
        <v>45</v>
      </c>
      <c r="D18" s="181" t="s">
        <v>1045</v>
      </c>
      <c r="E18" s="179" t="s">
        <v>16</v>
      </c>
      <c r="F18" s="179">
        <v>15</v>
      </c>
      <c r="G18" s="179">
        <f>VLOOKUP(C18,'DATA MASTER OBAT'!B:O,10,FALSE)</f>
        <v>1700</v>
      </c>
      <c r="H18" s="179">
        <f t="shared" si="0"/>
        <v>25500</v>
      </c>
    </row>
    <row r="19" spans="1:8" x14ac:dyDescent="0.25">
      <c r="A19" s="179">
        <v>4</v>
      </c>
      <c r="B19" s="179" t="s">
        <v>980</v>
      </c>
      <c r="C19" s="181" t="s">
        <v>69</v>
      </c>
      <c r="D19" s="181" t="s">
        <v>999</v>
      </c>
      <c r="E19" s="179" t="s">
        <v>30</v>
      </c>
      <c r="F19" s="179">
        <v>30</v>
      </c>
      <c r="G19" s="179">
        <f>VLOOKUP(C19,'DATA MASTER OBAT'!B:O,10,FALSE)</f>
        <v>400</v>
      </c>
      <c r="H19" s="179">
        <f t="shared" si="0"/>
        <v>12000</v>
      </c>
    </row>
    <row r="20" spans="1:8" x14ac:dyDescent="0.25">
      <c r="A20" s="179">
        <v>5</v>
      </c>
      <c r="B20" s="179" t="s">
        <v>980</v>
      </c>
      <c r="C20" s="181" t="s">
        <v>75</v>
      </c>
      <c r="D20" s="181" t="s">
        <v>1019</v>
      </c>
      <c r="E20" s="179" t="s">
        <v>30</v>
      </c>
      <c r="F20" s="179">
        <v>30</v>
      </c>
      <c r="G20" s="179">
        <f>VLOOKUP(C20,'DATA MASTER OBAT'!B:O,10,FALSE)</f>
        <v>600</v>
      </c>
      <c r="H20" s="179">
        <f t="shared" si="0"/>
        <v>18000</v>
      </c>
    </row>
    <row r="21" spans="1:8" x14ac:dyDescent="0.25">
      <c r="A21" s="179">
        <v>6</v>
      </c>
      <c r="B21" s="179" t="s">
        <v>980</v>
      </c>
      <c r="C21" s="181" t="s">
        <v>121</v>
      </c>
      <c r="D21" s="181" t="s">
        <v>990</v>
      </c>
      <c r="E21" s="179" t="s">
        <v>30</v>
      </c>
      <c r="F21" s="179">
        <v>10</v>
      </c>
      <c r="G21" s="179">
        <f>VLOOKUP(C21,'DATA MASTER OBAT'!B:O,10,FALSE)</f>
        <v>400</v>
      </c>
      <c r="H21" s="179">
        <f t="shared" si="0"/>
        <v>4000</v>
      </c>
    </row>
    <row r="22" spans="1:8" x14ac:dyDescent="0.25">
      <c r="A22" s="179">
        <v>7</v>
      </c>
      <c r="B22" s="179" t="s">
        <v>980</v>
      </c>
      <c r="C22" s="181" t="s">
        <v>184</v>
      </c>
      <c r="D22" s="181" t="s">
        <v>1056</v>
      </c>
      <c r="E22" s="179" t="s">
        <v>458</v>
      </c>
      <c r="F22" s="179">
        <v>1</v>
      </c>
      <c r="G22" s="179">
        <f>VLOOKUP(C22,'DATA MASTER OBAT'!B:O,10,FALSE)</f>
        <v>20900</v>
      </c>
      <c r="H22" s="179">
        <f t="shared" si="0"/>
        <v>20900</v>
      </c>
    </row>
    <row r="23" spans="1:8" x14ac:dyDescent="0.25">
      <c r="A23" s="179">
        <v>8</v>
      </c>
      <c r="B23" s="179" t="s">
        <v>980</v>
      </c>
      <c r="C23" s="181" t="s">
        <v>182</v>
      </c>
      <c r="D23" s="181" t="s">
        <v>1017</v>
      </c>
      <c r="E23" s="179" t="s">
        <v>30</v>
      </c>
      <c r="F23" s="179">
        <v>60</v>
      </c>
      <c r="G23" s="179">
        <f>VLOOKUP(C23,'DATA MASTER OBAT'!B:O,10,FALSE)</f>
        <v>600</v>
      </c>
      <c r="H23" s="179">
        <f t="shared" si="0"/>
        <v>36000</v>
      </c>
    </row>
    <row r="24" spans="1:8" x14ac:dyDescent="0.25">
      <c r="A24" s="179">
        <v>9</v>
      </c>
      <c r="B24" s="179" t="s">
        <v>980</v>
      </c>
      <c r="C24" s="181" t="s">
        <v>167</v>
      </c>
      <c r="D24" s="181" t="s">
        <v>1042</v>
      </c>
      <c r="E24" s="179" t="s">
        <v>27</v>
      </c>
      <c r="F24" s="179">
        <v>1</v>
      </c>
      <c r="G24" s="179">
        <f>VLOOKUP(C24,'DATA MASTER OBAT'!B:O,10,FALSE)</f>
        <v>14900</v>
      </c>
      <c r="H24" s="179">
        <f t="shared" si="0"/>
        <v>14900</v>
      </c>
    </row>
    <row r="25" spans="1:8" x14ac:dyDescent="0.25">
      <c r="A25" s="179">
        <v>10</v>
      </c>
      <c r="B25" s="179" t="s">
        <v>980</v>
      </c>
      <c r="C25" s="181" t="s">
        <v>196</v>
      </c>
      <c r="D25" s="181" t="s">
        <v>981</v>
      </c>
      <c r="E25" s="179" t="s">
        <v>30</v>
      </c>
      <c r="F25" s="179">
        <v>10</v>
      </c>
      <c r="G25" s="179">
        <f>VLOOKUP(C25,'DATA MASTER OBAT'!B:O,10,FALSE)</f>
        <v>4200</v>
      </c>
      <c r="H25" s="179">
        <f t="shared" si="0"/>
        <v>42000</v>
      </c>
    </row>
    <row r="26" spans="1:8" x14ac:dyDescent="0.25">
      <c r="A26" s="179">
        <v>11</v>
      </c>
      <c r="B26" s="179" t="s">
        <v>980</v>
      </c>
      <c r="C26" s="181" t="s">
        <v>158</v>
      </c>
      <c r="D26" s="181" t="s">
        <v>1038</v>
      </c>
      <c r="E26" s="179" t="s">
        <v>27</v>
      </c>
      <c r="F26" s="179">
        <v>1</v>
      </c>
      <c r="G26" s="179">
        <f>VLOOKUP(C26,'DATA MASTER OBAT'!B:O,10,FALSE)</f>
        <v>6000</v>
      </c>
      <c r="H26" s="179">
        <f t="shared" si="0"/>
        <v>6000</v>
      </c>
    </row>
    <row r="27" spans="1:8" x14ac:dyDescent="0.25">
      <c r="A27" s="179">
        <v>12</v>
      </c>
      <c r="B27" s="179" t="s">
        <v>980</v>
      </c>
      <c r="C27" s="181" t="s">
        <v>234</v>
      </c>
      <c r="D27" s="181" t="s">
        <v>984</v>
      </c>
      <c r="E27" s="179" t="s">
        <v>16</v>
      </c>
      <c r="F27" s="179">
        <v>20</v>
      </c>
      <c r="G27" s="179">
        <f>VLOOKUP(C27,'DATA MASTER OBAT'!B:O,10,FALSE)</f>
        <v>1400</v>
      </c>
      <c r="H27" s="179">
        <f t="shared" si="0"/>
        <v>28000</v>
      </c>
    </row>
    <row r="28" spans="1:8" x14ac:dyDescent="0.25">
      <c r="A28" s="179">
        <v>13</v>
      </c>
      <c r="B28" s="179" t="s">
        <v>980</v>
      </c>
      <c r="C28" s="181" t="s">
        <v>246</v>
      </c>
      <c r="D28" s="181" t="s">
        <v>991</v>
      </c>
      <c r="E28" s="179" t="s">
        <v>16</v>
      </c>
      <c r="F28" s="179">
        <v>30</v>
      </c>
      <c r="G28" s="179">
        <f>VLOOKUP(C28,'DATA MASTER OBAT'!B:O,10,FALSE)</f>
        <v>2900</v>
      </c>
      <c r="H28" s="179">
        <f t="shared" si="0"/>
        <v>87000</v>
      </c>
    </row>
    <row r="29" spans="1:8" x14ac:dyDescent="0.25">
      <c r="A29" s="179">
        <v>14</v>
      </c>
      <c r="B29" s="179" t="s">
        <v>980</v>
      </c>
      <c r="C29" s="181" t="s">
        <v>219</v>
      </c>
      <c r="D29" s="181" t="s">
        <v>1032</v>
      </c>
      <c r="E29" s="179" t="s">
        <v>30</v>
      </c>
      <c r="F29" s="179">
        <v>20</v>
      </c>
      <c r="G29" s="179">
        <f>VLOOKUP(C29,'DATA MASTER OBAT'!B:O,10,FALSE)</f>
        <v>800</v>
      </c>
      <c r="H29" s="179">
        <f t="shared" si="0"/>
        <v>16000</v>
      </c>
    </row>
    <row r="30" spans="1:8" x14ac:dyDescent="0.25">
      <c r="A30" s="179">
        <v>15</v>
      </c>
      <c r="B30" s="179" t="s">
        <v>980</v>
      </c>
      <c r="C30" s="181" t="s">
        <v>253</v>
      </c>
      <c r="D30" s="181" t="s">
        <v>1050</v>
      </c>
      <c r="E30" s="179" t="s">
        <v>342</v>
      </c>
      <c r="F30" s="179">
        <v>1</v>
      </c>
      <c r="G30" s="179">
        <f>VLOOKUP(C30,'DATA MASTER OBAT'!B:O,10,FALSE)</f>
        <v>23700</v>
      </c>
      <c r="H30" s="179">
        <f t="shared" si="0"/>
        <v>23700</v>
      </c>
    </row>
    <row r="31" spans="1:8" x14ac:dyDescent="0.25">
      <c r="A31" s="179">
        <v>16</v>
      </c>
      <c r="B31" s="179" t="s">
        <v>980</v>
      </c>
      <c r="C31" s="181" t="s">
        <v>327</v>
      </c>
      <c r="D31" s="181" t="s">
        <v>1031</v>
      </c>
      <c r="E31" s="179" t="s">
        <v>30</v>
      </c>
      <c r="F31" s="179">
        <v>10</v>
      </c>
      <c r="G31" s="179">
        <f>VLOOKUP(C31,'DATA MASTER OBAT'!B:O,10,FALSE)</f>
        <v>1700</v>
      </c>
      <c r="H31" s="179">
        <f t="shared" si="0"/>
        <v>17000</v>
      </c>
    </row>
    <row r="32" spans="1:8" x14ac:dyDescent="0.25">
      <c r="A32" s="179">
        <v>17</v>
      </c>
      <c r="B32" s="179" t="s">
        <v>980</v>
      </c>
      <c r="C32" s="181" t="s">
        <v>280</v>
      </c>
      <c r="D32" s="181" t="s">
        <v>993</v>
      </c>
      <c r="E32" s="179" t="s">
        <v>30</v>
      </c>
      <c r="F32" s="179">
        <v>20</v>
      </c>
      <c r="G32" s="179">
        <f>VLOOKUP(C32,'DATA MASTER OBAT'!B:O,10,FALSE)</f>
        <v>300</v>
      </c>
      <c r="H32" s="179">
        <f t="shared" si="0"/>
        <v>6000</v>
      </c>
    </row>
    <row r="33" spans="1:8" x14ac:dyDescent="0.25">
      <c r="A33" s="179">
        <v>18</v>
      </c>
      <c r="B33" s="179" t="s">
        <v>980</v>
      </c>
      <c r="C33" s="181" t="s">
        <v>332</v>
      </c>
      <c r="D33" s="181" t="s">
        <v>1039</v>
      </c>
      <c r="E33" s="179" t="s">
        <v>30</v>
      </c>
      <c r="F33" s="179">
        <v>30</v>
      </c>
      <c r="G33" s="179">
        <f>VLOOKUP(C33,'DATA MASTER OBAT'!B:O,10,FALSE)</f>
        <v>500</v>
      </c>
      <c r="H33" s="179">
        <f t="shared" si="0"/>
        <v>15000</v>
      </c>
    </row>
    <row r="34" spans="1:8" x14ac:dyDescent="0.25">
      <c r="A34" s="179">
        <v>19</v>
      </c>
      <c r="B34" s="179" t="s">
        <v>980</v>
      </c>
      <c r="C34" s="181" t="s">
        <v>343</v>
      </c>
      <c r="D34" s="181" t="s">
        <v>996</v>
      </c>
      <c r="E34" s="179" t="s">
        <v>30</v>
      </c>
      <c r="F34" s="179">
        <v>20</v>
      </c>
      <c r="G34" s="179">
        <f>VLOOKUP(C34,'DATA MASTER OBAT'!B:O,10,FALSE)</f>
        <v>200</v>
      </c>
      <c r="H34" s="179">
        <f t="shared" si="0"/>
        <v>4000</v>
      </c>
    </row>
    <row r="35" spans="1:8" x14ac:dyDescent="0.25">
      <c r="A35" s="179">
        <v>20</v>
      </c>
      <c r="B35" s="179" t="s">
        <v>980</v>
      </c>
      <c r="C35" s="181" t="s">
        <v>375</v>
      </c>
      <c r="D35" s="181" t="s">
        <v>1010</v>
      </c>
      <c r="E35" s="179" t="s">
        <v>30</v>
      </c>
      <c r="F35" s="179">
        <v>60</v>
      </c>
      <c r="G35" s="179">
        <f>VLOOKUP(C35,'DATA MASTER OBAT'!B:O,10,FALSE)</f>
        <v>2700</v>
      </c>
      <c r="H35" s="179">
        <f t="shared" si="0"/>
        <v>162000</v>
      </c>
    </row>
    <row r="36" spans="1:8" x14ac:dyDescent="0.25">
      <c r="A36" s="179">
        <v>21</v>
      </c>
      <c r="B36" s="179" t="s">
        <v>980</v>
      </c>
      <c r="C36" s="181" t="s">
        <v>385</v>
      </c>
      <c r="D36" s="181" t="s">
        <v>1029</v>
      </c>
      <c r="E36" s="179" t="s">
        <v>30</v>
      </c>
      <c r="F36" s="179">
        <v>10</v>
      </c>
      <c r="G36" s="179">
        <f>VLOOKUP(C36,'DATA MASTER OBAT'!B:O,10,FALSE)</f>
        <v>1900</v>
      </c>
      <c r="H36" s="179">
        <f t="shared" si="0"/>
        <v>19000</v>
      </c>
    </row>
    <row r="37" spans="1:8" x14ac:dyDescent="0.25">
      <c r="A37" s="179">
        <v>22</v>
      </c>
      <c r="B37" s="179" t="s">
        <v>980</v>
      </c>
      <c r="C37" s="181" t="s">
        <v>505</v>
      </c>
      <c r="D37" s="181" t="s">
        <v>987</v>
      </c>
      <c r="E37" s="179" t="s">
        <v>30</v>
      </c>
      <c r="F37" s="179">
        <v>20</v>
      </c>
      <c r="G37" s="179">
        <f>VLOOKUP(C37,'DATA MASTER OBAT'!B:O,10,FALSE)</f>
        <v>500</v>
      </c>
      <c r="H37" s="179">
        <f t="shared" si="0"/>
        <v>10000</v>
      </c>
    </row>
    <row r="38" spans="1:8" x14ac:dyDescent="0.25">
      <c r="A38" s="179">
        <v>23</v>
      </c>
      <c r="B38" s="179" t="s">
        <v>980</v>
      </c>
      <c r="C38" s="181" t="s">
        <v>516</v>
      </c>
      <c r="D38" s="181" t="s">
        <v>1048</v>
      </c>
      <c r="E38" s="179" t="s">
        <v>30</v>
      </c>
      <c r="F38" s="179">
        <v>30</v>
      </c>
      <c r="G38" s="179">
        <f>VLOOKUP(C38,'DATA MASTER OBAT'!B:O,10,FALSE)</f>
        <v>700</v>
      </c>
      <c r="H38" s="179">
        <f t="shared" si="0"/>
        <v>21000</v>
      </c>
    </row>
    <row r="39" spans="1:8" x14ac:dyDescent="0.25">
      <c r="A39" s="179">
        <v>24</v>
      </c>
      <c r="B39" s="179" t="s">
        <v>980</v>
      </c>
      <c r="C39" s="181" t="s">
        <v>524</v>
      </c>
      <c r="D39" s="181" t="s">
        <v>1054</v>
      </c>
      <c r="E39" s="179" t="s">
        <v>30</v>
      </c>
      <c r="F39" s="179">
        <v>10</v>
      </c>
      <c r="G39" s="179">
        <f>VLOOKUP(C39,'DATA MASTER OBAT'!B:O,10,FALSE)</f>
        <v>600</v>
      </c>
      <c r="H39" s="179">
        <f t="shared" si="0"/>
        <v>6000</v>
      </c>
    </row>
    <row r="40" spans="1:8" x14ac:dyDescent="0.25">
      <c r="A40" s="179">
        <v>25</v>
      </c>
      <c r="B40" s="179" t="s">
        <v>980</v>
      </c>
      <c r="C40" s="181" t="s">
        <v>541</v>
      </c>
      <c r="D40" s="181" t="s">
        <v>1043</v>
      </c>
      <c r="E40" s="179" t="s">
        <v>27</v>
      </c>
      <c r="F40" s="179">
        <v>1</v>
      </c>
      <c r="G40" s="179">
        <f>VLOOKUP(C40,'DATA MASTER OBAT'!B:O,10,FALSE)</f>
        <v>5600</v>
      </c>
      <c r="H40" s="179">
        <f t="shared" si="0"/>
        <v>5600</v>
      </c>
    </row>
    <row r="41" spans="1:8" x14ac:dyDescent="0.25">
      <c r="A41" s="179">
        <v>26</v>
      </c>
      <c r="B41" s="179" t="s">
        <v>980</v>
      </c>
      <c r="C41" s="181" t="s">
        <v>620</v>
      </c>
      <c r="D41" s="181" t="s">
        <v>1001</v>
      </c>
      <c r="E41" s="179" t="s">
        <v>53</v>
      </c>
      <c r="F41" s="179">
        <v>1</v>
      </c>
      <c r="G41" s="179">
        <f>VLOOKUP(C41,'DATA MASTER OBAT'!B:O,10,FALSE)</f>
        <v>33000</v>
      </c>
      <c r="H41" s="179">
        <f t="shared" si="0"/>
        <v>33000</v>
      </c>
    </row>
    <row r="42" spans="1:8" x14ac:dyDescent="0.25">
      <c r="A42" s="179">
        <v>27</v>
      </c>
      <c r="B42" s="179" t="s">
        <v>980</v>
      </c>
      <c r="C42" s="181" t="s">
        <v>588</v>
      </c>
      <c r="D42" s="181" t="s">
        <v>1008</v>
      </c>
      <c r="E42" s="179" t="s">
        <v>30</v>
      </c>
      <c r="F42" s="179">
        <v>90</v>
      </c>
      <c r="G42" s="179">
        <f>VLOOKUP(C42,'DATA MASTER OBAT'!B:O,10,FALSE)</f>
        <v>300</v>
      </c>
      <c r="H42" s="179">
        <f t="shared" si="0"/>
        <v>27000</v>
      </c>
    </row>
    <row r="43" spans="1:8" x14ac:dyDescent="0.25">
      <c r="A43" s="179">
        <v>28</v>
      </c>
      <c r="B43" s="179" t="s">
        <v>980</v>
      </c>
      <c r="C43" s="181" t="s">
        <v>600</v>
      </c>
      <c r="D43" s="181" t="s">
        <v>1014</v>
      </c>
      <c r="E43" s="179" t="s">
        <v>30</v>
      </c>
      <c r="F43" s="179">
        <v>20</v>
      </c>
      <c r="G43" s="179">
        <f>VLOOKUP(C43,'DATA MASTER OBAT'!B:O,10,FALSE)</f>
        <v>400</v>
      </c>
      <c r="H43" s="179">
        <f t="shared" si="0"/>
        <v>8000</v>
      </c>
    </row>
    <row r="44" spans="1:8" x14ac:dyDescent="0.25">
      <c r="A44" s="179">
        <v>29</v>
      </c>
      <c r="B44" s="179" t="s">
        <v>980</v>
      </c>
      <c r="C44" s="181" t="s">
        <v>665</v>
      </c>
      <c r="D44" s="181" t="s">
        <v>1026</v>
      </c>
      <c r="E44" s="179" t="s">
        <v>30</v>
      </c>
      <c r="F44" s="179">
        <v>10</v>
      </c>
      <c r="G44" s="179">
        <f>VLOOKUP(C44,'DATA MASTER OBAT'!B:O,10,FALSE)</f>
        <v>4300</v>
      </c>
      <c r="H44" s="179">
        <f t="shared" si="0"/>
        <v>43000</v>
      </c>
    </row>
    <row r="45" spans="1:8" x14ac:dyDescent="0.25">
      <c r="A45" s="179">
        <v>30</v>
      </c>
      <c r="B45" s="179" t="s">
        <v>980</v>
      </c>
      <c r="C45" s="181" t="s">
        <v>639</v>
      </c>
      <c r="D45" s="181" t="s">
        <v>1028</v>
      </c>
      <c r="E45" s="179" t="s">
        <v>30</v>
      </c>
      <c r="F45" s="179">
        <v>10</v>
      </c>
      <c r="G45" s="179">
        <f>VLOOKUP(C45,'DATA MASTER OBAT'!B:O,10,FALSE)</f>
        <v>400</v>
      </c>
      <c r="H45" s="179">
        <f t="shared" si="0"/>
        <v>4000</v>
      </c>
    </row>
    <row r="46" spans="1:8" x14ac:dyDescent="0.25">
      <c r="A46" s="179">
        <v>31</v>
      </c>
      <c r="B46" s="179" t="s">
        <v>980</v>
      </c>
      <c r="C46" s="181" t="s">
        <v>682</v>
      </c>
      <c r="D46" s="181" t="s">
        <v>1055</v>
      </c>
      <c r="E46" s="179" t="s">
        <v>53</v>
      </c>
      <c r="F46" s="179">
        <v>2</v>
      </c>
      <c r="G46" s="179">
        <f>VLOOKUP(C46,'DATA MASTER OBAT'!B:O,10,FALSE)</f>
        <v>15800</v>
      </c>
      <c r="H46" s="179">
        <f t="shared" si="0"/>
        <v>31600</v>
      </c>
    </row>
    <row r="47" spans="1:8" x14ac:dyDescent="0.25">
      <c r="A47" s="179">
        <v>32</v>
      </c>
      <c r="B47" s="179" t="s">
        <v>980</v>
      </c>
      <c r="C47" s="181" t="s">
        <v>689</v>
      </c>
      <c r="D47" s="181" t="s">
        <v>1012</v>
      </c>
      <c r="E47" s="179" t="s">
        <v>30</v>
      </c>
      <c r="F47" s="179">
        <v>55</v>
      </c>
      <c r="G47" s="179">
        <f>VLOOKUP(C47,'DATA MASTER OBAT'!B:O,10,FALSE)</f>
        <v>500</v>
      </c>
      <c r="H47" s="179">
        <f t="shared" si="0"/>
        <v>27500</v>
      </c>
    </row>
    <row r="48" spans="1:8" x14ac:dyDescent="0.25">
      <c r="A48" s="179">
        <v>33</v>
      </c>
      <c r="B48" s="179" t="s">
        <v>980</v>
      </c>
      <c r="C48" s="181" t="s">
        <v>708</v>
      </c>
      <c r="D48" s="181" t="s">
        <v>1024</v>
      </c>
      <c r="E48" s="179" t="s">
        <v>53</v>
      </c>
      <c r="F48" s="179">
        <v>1</v>
      </c>
      <c r="G48" s="179">
        <f>VLOOKUP(C48,'DATA MASTER OBAT'!B:O,10,FALSE)</f>
        <v>3300</v>
      </c>
      <c r="H48" s="179">
        <f t="shared" si="0"/>
        <v>3300</v>
      </c>
    </row>
    <row r="49" spans="1:8" x14ac:dyDescent="0.25">
      <c r="A49" s="179">
        <v>34</v>
      </c>
      <c r="B49" s="179" t="s">
        <v>980</v>
      </c>
      <c r="C49" s="181" t="s">
        <v>749</v>
      </c>
      <c r="D49" s="181" t="s">
        <v>1052</v>
      </c>
      <c r="E49" s="179" t="s">
        <v>27</v>
      </c>
      <c r="F49" s="179">
        <v>1</v>
      </c>
      <c r="G49" s="179">
        <f>VLOOKUP(C49,'DATA MASTER OBAT'!B:O,10,FALSE)</f>
        <v>5400</v>
      </c>
      <c r="H49" s="179">
        <f t="shared" si="0"/>
        <v>5400</v>
      </c>
    </row>
    <row r="50" spans="1:8" x14ac:dyDescent="0.25">
      <c r="A50" s="179">
        <v>35</v>
      </c>
      <c r="B50" s="179" t="s">
        <v>980</v>
      </c>
      <c r="C50" s="181" t="s">
        <v>811</v>
      </c>
      <c r="D50" s="181" t="s">
        <v>1035</v>
      </c>
      <c r="E50" s="179" t="s">
        <v>53</v>
      </c>
      <c r="F50" s="179">
        <v>3</v>
      </c>
      <c r="G50" s="179">
        <f>VLOOKUP(C50,'DATA MASTER OBAT'!B:O,10,FALSE)</f>
        <v>18000</v>
      </c>
      <c r="H50" s="179">
        <f t="shared" si="0"/>
        <v>54000</v>
      </c>
    </row>
    <row r="51" spans="1:8" x14ac:dyDescent="0.25">
      <c r="A51" s="179">
        <v>36</v>
      </c>
      <c r="B51" s="179" t="s">
        <v>980</v>
      </c>
      <c r="C51" s="181" t="s">
        <v>777</v>
      </c>
      <c r="D51" s="181" t="s">
        <v>778</v>
      </c>
      <c r="E51" s="179" t="s">
        <v>30</v>
      </c>
      <c r="F51" s="179">
        <v>18</v>
      </c>
      <c r="G51" s="179">
        <f>VLOOKUP(C51,'DATA MASTER OBAT'!B:O,10,FALSE)</f>
        <v>1000</v>
      </c>
      <c r="H51" s="179">
        <f t="shared" si="0"/>
        <v>18000</v>
      </c>
    </row>
    <row r="52" spans="1:8" x14ac:dyDescent="0.25">
      <c r="A52" s="179">
        <v>37</v>
      </c>
      <c r="B52" s="179" t="s">
        <v>980</v>
      </c>
      <c r="C52" s="181" t="s">
        <v>792</v>
      </c>
      <c r="D52" s="181" t="s">
        <v>1003</v>
      </c>
      <c r="E52" s="179" t="s">
        <v>30</v>
      </c>
      <c r="F52" s="179">
        <v>60</v>
      </c>
      <c r="G52" s="179">
        <f>VLOOKUP(C52,'DATA MASTER OBAT'!B:O,10,FALSE)</f>
        <v>1100</v>
      </c>
      <c r="H52" s="179">
        <f t="shared" si="0"/>
        <v>66000</v>
      </c>
    </row>
    <row r="53" spans="1:8" x14ac:dyDescent="0.25">
      <c r="A53" s="179">
        <v>38</v>
      </c>
      <c r="B53" s="179" t="s">
        <v>980</v>
      </c>
      <c r="C53" s="181" t="s">
        <v>784</v>
      </c>
      <c r="D53" s="181" t="s">
        <v>1015</v>
      </c>
      <c r="E53" s="179" t="s">
        <v>30</v>
      </c>
      <c r="F53" s="179">
        <v>13</v>
      </c>
      <c r="G53" s="179">
        <f>VLOOKUP(C53,'DATA MASTER OBAT'!B:O,10,FALSE)</f>
        <v>400</v>
      </c>
      <c r="H53" s="179">
        <f t="shared" si="0"/>
        <v>5200</v>
      </c>
    </row>
    <row r="54" spans="1:8" x14ac:dyDescent="0.25">
      <c r="A54" s="179">
        <v>39</v>
      </c>
      <c r="B54" s="179" t="s">
        <v>980</v>
      </c>
      <c r="C54" s="181" t="s">
        <v>786</v>
      </c>
      <c r="D54" s="181" t="s">
        <v>1015</v>
      </c>
      <c r="E54" s="179" t="s">
        <v>30</v>
      </c>
      <c r="F54" s="179">
        <v>17</v>
      </c>
      <c r="G54" s="179">
        <f>VLOOKUP(C54,'DATA MASTER OBAT'!B:O,10,FALSE)</f>
        <v>300</v>
      </c>
      <c r="H54" s="179">
        <f t="shared" si="0"/>
        <v>5100</v>
      </c>
    </row>
    <row r="55" spans="1:8" x14ac:dyDescent="0.25">
      <c r="A55" s="179">
        <v>40</v>
      </c>
      <c r="B55" s="179" t="s">
        <v>980</v>
      </c>
      <c r="C55" s="181" t="s">
        <v>765</v>
      </c>
      <c r="D55" s="181" t="s">
        <v>1021</v>
      </c>
      <c r="E55" s="179" t="s">
        <v>53</v>
      </c>
      <c r="F55" s="179">
        <v>1</v>
      </c>
      <c r="G55" s="179">
        <f>VLOOKUP(C55,'DATA MASTER OBAT'!B:O,10,FALSE)</f>
        <v>17100</v>
      </c>
      <c r="H55" s="179">
        <f t="shared" si="0"/>
        <v>17100</v>
      </c>
    </row>
    <row r="56" spans="1:8" x14ac:dyDescent="0.25">
      <c r="A56" s="179">
        <v>41</v>
      </c>
      <c r="B56" s="179" t="s">
        <v>980</v>
      </c>
      <c r="C56" s="181" t="s">
        <v>822</v>
      </c>
      <c r="D56" s="181" t="s">
        <v>1040</v>
      </c>
      <c r="E56" s="179" t="s">
        <v>30</v>
      </c>
      <c r="F56" s="179">
        <v>27</v>
      </c>
      <c r="G56" s="179">
        <f>VLOOKUP(C56,'DATA MASTER OBAT'!B:O,10,FALSE)</f>
        <v>700</v>
      </c>
      <c r="H56" s="179">
        <f t="shared" si="0"/>
        <v>18900</v>
      </c>
    </row>
    <row r="57" spans="1:8" x14ac:dyDescent="0.25">
      <c r="A57" s="179">
        <v>42</v>
      </c>
      <c r="B57" s="180" t="s">
        <v>1058</v>
      </c>
      <c r="C57" s="182" t="s">
        <v>57</v>
      </c>
      <c r="D57" s="182" t="s">
        <v>995</v>
      </c>
      <c r="E57" s="180" t="s">
        <v>30</v>
      </c>
      <c r="F57" s="180">
        <v>50</v>
      </c>
      <c r="G57" s="179">
        <f>VLOOKUP(C57,'DATA MASTER OBAT'!B:O,10,FALSE)</f>
        <v>300</v>
      </c>
      <c r="H57" s="179">
        <f t="shared" si="0"/>
        <v>15000</v>
      </c>
    </row>
    <row r="58" spans="1:8" x14ac:dyDescent="0.25">
      <c r="A58" s="179">
        <v>43</v>
      </c>
      <c r="B58" s="180" t="s">
        <v>1058</v>
      </c>
      <c r="C58" s="182" t="s">
        <v>75</v>
      </c>
      <c r="D58" s="182" t="s">
        <v>1019</v>
      </c>
      <c r="E58" s="180" t="s">
        <v>30</v>
      </c>
      <c r="F58" s="180">
        <v>23</v>
      </c>
      <c r="G58" s="179">
        <f>VLOOKUP(C58,'DATA MASTER OBAT'!B:O,10,FALSE)</f>
        <v>600</v>
      </c>
      <c r="H58" s="179">
        <f t="shared" si="0"/>
        <v>13800</v>
      </c>
    </row>
    <row r="59" spans="1:8" x14ac:dyDescent="0.25">
      <c r="A59" s="179">
        <v>44</v>
      </c>
      <c r="B59" s="180" t="s">
        <v>1058</v>
      </c>
      <c r="C59" s="182" t="s">
        <v>88</v>
      </c>
      <c r="D59" s="182" t="s">
        <v>1065</v>
      </c>
      <c r="E59" s="180" t="s">
        <v>30</v>
      </c>
      <c r="F59" s="180">
        <v>1</v>
      </c>
      <c r="G59" s="179">
        <f>VLOOKUP(C59,'DATA MASTER OBAT'!B:O,10,FALSE)</f>
        <v>2100</v>
      </c>
      <c r="H59" s="179">
        <f t="shared" si="0"/>
        <v>2100</v>
      </c>
    </row>
    <row r="60" spans="1:8" x14ac:dyDescent="0.25">
      <c r="A60" s="179">
        <v>45</v>
      </c>
      <c r="B60" s="180" t="s">
        <v>1058</v>
      </c>
      <c r="C60" s="182" t="s">
        <v>92</v>
      </c>
      <c r="D60" s="182" t="s">
        <v>1065</v>
      </c>
      <c r="E60" s="180" t="s">
        <v>30</v>
      </c>
      <c r="F60" s="180">
        <v>19</v>
      </c>
      <c r="G60" s="179">
        <f>VLOOKUP(C60,'DATA MASTER OBAT'!B:O,10,FALSE)</f>
        <v>2100</v>
      </c>
      <c r="H60" s="179">
        <f t="shared" si="0"/>
        <v>39900</v>
      </c>
    </row>
    <row r="61" spans="1:8" x14ac:dyDescent="0.25">
      <c r="A61" s="179">
        <v>46</v>
      </c>
      <c r="B61" s="180" t="s">
        <v>1058</v>
      </c>
      <c r="C61" s="182" t="s">
        <v>121</v>
      </c>
      <c r="D61" s="182" t="s">
        <v>990</v>
      </c>
      <c r="E61" s="180" t="s">
        <v>30</v>
      </c>
      <c r="F61" s="180">
        <v>10</v>
      </c>
      <c r="G61" s="179">
        <f>VLOOKUP(C61,'DATA MASTER OBAT'!B:O,10,FALSE)</f>
        <v>400</v>
      </c>
      <c r="H61" s="179">
        <f t="shared" si="0"/>
        <v>4000</v>
      </c>
    </row>
    <row r="62" spans="1:8" x14ac:dyDescent="0.25">
      <c r="A62" s="179">
        <v>47</v>
      </c>
      <c r="B62" s="180" t="s">
        <v>1058</v>
      </c>
      <c r="C62" s="182" t="s">
        <v>196</v>
      </c>
      <c r="D62" s="182" t="s">
        <v>981</v>
      </c>
      <c r="E62" s="180" t="s">
        <v>30</v>
      </c>
      <c r="F62" s="180">
        <v>10</v>
      </c>
      <c r="G62" s="179">
        <f>VLOOKUP(C62,'DATA MASTER OBAT'!B:O,10,FALSE)</f>
        <v>4200</v>
      </c>
      <c r="H62" s="179">
        <f t="shared" si="0"/>
        <v>42000</v>
      </c>
    </row>
    <row r="63" spans="1:8" x14ac:dyDescent="0.25">
      <c r="A63" s="179">
        <v>48</v>
      </c>
      <c r="B63" s="180" t="s">
        <v>1058</v>
      </c>
      <c r="C63" s="182" t="s">
        <v>306</v>
      </c>
      <c r="D63" s="182" t="s">
        <v>1063</v>
      </c>
      <c r="E63" s="180" t="s">
        <v>19</v>
      </c>
      <c r="F63" s="180">
        <v>10</v>
      </c>
      <c r="G63" s="179">
        <f>VLOOKUP(C63,'DATA MASTER OBAT'!B:O,10,FALSE)</f>
        <v>900</v>
      </c>
      <c r="H63" s="179">
        <f t="shared" si="0"/>
        <v>9000</v>
      </c>
    </row>
    <row r="64" spans="1:8" x14ac:dyDescent="0.25">
      <c r="A64" s="179">
        <v>49</v>
      </c>
      <c r="B64" s="180" t="s">
        <v>1058</v>
      </c>
      <c r="C64" s="182" t="s">
        <v>246</v>
      </c>
      <c r="D64" s="182" t="s">
        <v>991</v>
      </c>
      <c r="E64" s="180" t="s">
        <v>16</v>
      </c>
      <c r="F64" s="180">
        <v>10</v>
      </c>
      <c r="G64" s="179">
        <f>VLOOKUP(C64,'DATA MASTER OBAT'!B:O,10,FALSE)</f>
        <v>2900</v>
      </c>
      <c r="H64" s="179">
        <f t="shared" si="0"/>
        <v>29000</v>
      </c>
    </row>
    <row r="65" spans="1:8" x14ac:dyDescent="0.25">
      <c r="A65" s="179">
        <v>50</v>
      </c>
      <c r="B65" s="180" t="s">
        <v>1058</v>
      </c>
      <c r="C65" s="182" t="s">
        <v>219</v>
      </c>
      <c r="D65" s="182" t="s">
        <v>1032</v>
      </c>
      <c r="E65" s="180" t="s">
        <v>30</v>
      </c>
      <c r="F65" s="180">
        <v>10</v>
      </c>
      <c r="G65" s="179">
        <f>VLOOKUP(C65,'DATA MASTER OBAT'!B:O,10,FALSE)</f>
        <v>800</v>
      </c>
      <c r="H65" s="179">
        <f t="shared" si="0"/>
        <v>8000</v>
      </c>
    </row>
    <row r="66" spans="1:8" x14ac:dyDescent="0.25">
      <c r="A66" s="179">
        <v>51</v>
      </c>
      <c r="B66" s="180" t="s">
        <v>1058</v>
      </c>
      <c r="C66" s="182" t="s">
        <v>297</v>
      </c>
      <c r="D66" s="182" t="s">
        <v>1061</v>
      </c>
      <c r="E66" s="180" t="s">
        <v>16</v>
      </c>
      <c r="F66" s="180">
        <v>10</v>
      </c>
      <c r="G66" s="179">
        <f>VLOOKUP(C66,'DATA MASTER OBAT'!B:O,10,FALSE)</f>
        <v>1600</v>
      </c>
      <c r="H66" s="179">
        <f t="shared" si="0"/>
        <v>16000</v>
      </c>
    </row>
    <row r="67" spans="1:8" x14ac:dyDescent="0.25">
      <c r="A67" s="179">
        <v>52</v>
      </c>
      <c r="B67" s="180" t="s">
        <v>1058</v>
      </c>
      <c r="C67" s="182" t="s">
        <v>301</v>
      </c>
      <c r="D67" s="182" t="s">
        <v>302</v>
      </c>
      <c r="E67" s="180" t="s">
        <v>16</v>
      </c>
      <c r="F67" s="180">
        <v>10</v>
      </c>
      <c r="G67" s="179">
        <f>VLOOKUP(C67,'DATA MASTER OBAT'!B:O,10,FALSE)</f>
        <v>1800</v>
      </c>
      <c r="H67" s="179">
        <f t="shared" si="0"/>
        <v>18000</v>
      </c>
    </row>
    <row r="68" spans="1:8" x14ac:dyDescent="0.25">
      <c r="A68" s="179">
        <v>53</v>
      </c>
      <c r="B68" s="180" t="s">
        <v>1058</v>
      </c>
      <c r="C68" s="182" t="s">
        <v>327</v>
      </c>
      <c r="D68" s="182" t="s">
        <v>1031</v>
      </c>
      <c r="E68" s="180" t="s">
        <v>30</v>
      </c>
      <c r="F68" s="180">
        <v>50</v>
      </c>
      <c r="G68" s="179">
        <f>VLOOKUP(C68,'DATA MASTER OBAT'!B:O,10,FALSE)</f>
        <v>1700</v>
      </c>
      <c r="H68" s="179">
        <f t="shared" si="0"/>
        <v>85000</v>
      </c>
    </row>
    <row r="69" spans="1:8" x14ac:dyDescent="0.25">
      <c r="A69" s="179">
        <v>54</v>
      </c>
      <c r="B69" s="180" t="s">
        <v>1058</v>
      </c>
      <c r="C69" s="182" t="s">
        <v>280</v>
      </c>
      <c r="D69" s="182" t="s">
        <v>993</v>
      </c>
      <c r="E69" s="180" t="s">
        <v>30</v>
      </c>
      <c r="F69" s="180">
        <v>60</v>
      </c>
      <c r="G69" s="179">
        <f>VLOOKUP(C69,'DATA MASTER OBAT'!B:O,10,FALSE)</f>
        <v>300</v>
      </c>
      <c r="H69" s="179">
        <f t="shared" si="0"/>
        <v>18000</v>
      </c>
    </row>
    <row r="70" spans="1:8" x14ac:dyDescent="0.25">
      <c r="A70" s="179">
        <v>55</v>
      </c>
      <c r="B70" s="180" t="s">
        <v>1058</v>
      </c>
      <c r="C70" s="182" t="s">
        <v>332</v>
      </c>
      <c r="D70" s="182" t="s">
        <v>1039</v>
      </c>
      <c r="E70" s="180" t="s">
        <v>30</v>
      </c>
      <c r="F70" s="180">
        <v>50</v>
      </c>
      <c r="G70" s="179">
        <f>VLOOKUP(C70,'DATA MASTER OBAT'!B:O,10,FALSE)</f>
        <v>500</v>
      </c>
      <c r="H70" s="179">
        <f t="shared" si="0"/>
        <v>25000</v>
      </c>
    </row>
    <row r="71" spans="1:8" x14ac:dyDescent="0.25">
      <c r="A71" s="179">
        <v>56</v>
      </c>
      <c r="B71" s="180" t="s">
        <v>1058</v>
      </c>
      <c r="C71" s="182" t="s">
        <v>358</v>
      </c>
      <c r="D71" s="182" t="s">
        <v>1069</v>
      </c>
      <c r="E71" s="180" t="s">
        <v>30</v>
      </c>
      <c r="F71" s="180">
        <v>20</v>
      </c>
      <c r="G71" s="179">
        <f>VLOOKUP(C71,'DATA MASTER OBAT'!B:O,10,FALSE)</f>
        <v>300</v>
      </c>
      <c r="H71" s="179">
        <f t="shared" si="0"/>
        <v>6000</v>
      </c>
    </row>
    <row r="72" spans="1:8" x14ac:dyDescent="0.25">
      <c r="A72" s="179">
        <v>57</v>
      </c>
      <c r="B72" s="180" t="s">
        <v>1058</v>
      </c>
      <c r="C72" s="182" t="s">
        <v>343</v>
      </c>
      <c r="D72" s="182" t="s">
        <v>996</v>
      </c>
      <c r="E72" s="180" t="s">
        <v>30</v>
      </c>
      <c r="F72" s="180">
        <v>6</v>
      </c>
      <c r="G72" s="179">
        <f>VLOOKUP(C72,'DATA MASTER OBAT'!B:O,10,FALSE)</f>
        <v>200</v>
      </c>
      <c r="H72" s="179">
        <f t="shared" si="0"/>
        <v>1200</v>
      </c>
    </row>
    <row r="73" spans="1:8" x14ac:dyDescent="0.25">
      <c r="A73" s="179">
        <v>58</v>
      </c>
      <c r="B73" s="180" t="s">
        <v>1058</v>
      </c>
      <c r="C73" s="182" t="s">
        <v>375</v>
      </c>
      <c r="D73" s="182" t="s">
        <v>1010</v>
      </c>
      <c r="E73" s="180" t="s">
        <v>30</v>
      </c>
      <c r="F73" s="180">
        <v>70</v>
      </c>
      <c r="G73" s="179">
        <f>VLOOKUP(C73,'DATA MASTER OBAT'!B:O,10,FALSE)</f>
        <v>2700</v>
      </c>
      <c r="H73" s="179">
        <f t="shared" si="0"/>
        <v>189000</v>
      </c>
    </row>
    <row r="74" spans="1:8" x14ac:dyDescent="0.25">
      <c r="A74" s="179">
        <v>59</v>
      </c>
      <c r="B74" s="180" t="s">
        <v>1058</v>
      </c>
      <c r="C74" s="182" t="s">
        <v>385</v>
      </c>
      <c r="D74" s="182" t="s">
        <v>1029</v>
      </c>
      <c r="E74" s="180" t="s">
        <v>30</v>
      </c>
      <c r="F74" s="180">
        <v>10</v>
      </c>
      <c r="G74" s="179">
        <f>VLOOKUP(C74,'DATA MASTER OBAT'!B:O,10,FALSE)</f>
        <v>1900</v>
      </c>
      <c r="H74" s="179">
        <f t="shared" si="0"/>
        <v>19000</v>
      </c>
    </row>
    <row r="75" spans="1:8" x14ac:dyDescent="0.25">
      <c r="A75" s="179">
        <v>60</v>
      </c>
      <c r="B75" s="180" t="s">
        <v>1058</v>
      </c>
      <c r="C75" s="182" t="s">
        <v>411</v>
      </c>
      <c r="D75" s="182" t="s">
        <v>1072</v>
      </c>
      <c r="E75" s="180" t="s">
        <v>53</v>
      </c>
      <c r="F75" s="180">
        <v>1</v>
      </c>
      <c r="G75" s="179">
        <f>VLOOKUP(C75,'DATA MASTER OBAT'!B:O,10,FALSE)</f>
        <v>36400</v>
      </c>
      <c r="H75" s="179">
        <f t="shared" si="0"/>
        <v>36400</v>
      </c>
    </row>
    <row r="76" spans="1:8" x14ac:dyDescent="0.25">
      <c r="A76" s="179">
        <v>61</v>
      </c>
      <c r="B76" s="180" t="s">
        <v>1058</v>
      </c>
      <c r="C76" s="182" t="s">
        <v>482</v>
      </c>
      <c r="D76" s="182" t="s">
        <v>1076</v>
      </c>
      <c r="E76" s="180" t="s">
        <v>27</v>
      </c>
      <c r="F76" s="180">
        <v>1</v>
      </c>
      <c r="G76" s="179">
        <f>VLOOKUP(C76,'DATA MASTER OBAT'!B:O,10,FALSE)</f>
        <v>11400</v>
      </c>
      <c r="H76" s="179">
        <f t="shared" si="0"/>
        <v>11400</v>
      </c>
    </row>
    <row r="77" spans="1:8" x14ac:dyDescent="0.25">
      <c r="A77" s="179">
        <v>62</v>
      </c>
      <c r="B77" s="180" t="s">
        <v>1058</v>
      </c>
      <c r="C77" s="182" t="s">
        <v>505</v>
      </c>
      <c r="D77" s="182" t="s">
        <v>987</v>
      </c>
      <c r="E77" s="180" t="s">
        <v>30</v>
      </c>
      <c r="F77" s="180">
        <v>10</v>
      </c>
      <c r="G77" s="179">
        <f>VLOOKUP(C77,'DATA MASTER OBAT'!B:O,10,FALSE)</f>
        <v>500</v>
      </c>
      <c r="H77" s="179">
        <f t="shared" si="0"/>
        <v>5000</v>
      </c>
    </row>
    <row r="78" spans="1:8" x14ac:dyDescent="0.25">
      <c r="A78" s="179">
        <v>63</v>
      </c>
      <c r="B78" s="180" t="s">
        <v>1058</v>
      </c>
      <c r="C78" s="182" t="s">
        <v>568</v>
      </c>
      <c r="D78" s="182" t="s">
        <v>1071</v>
      </c>
      <c r="E78" s="180" t="s">
        <v>30</v>
      </c>
      <c r="F78" s="180">
        <v>20</v>
      </c>
      <c r="G78" s="179">
        <f>VLOOKUP(C78,'DATA MASTER OBAT'!B:O,10,FALSE)</f>
        <v>300</v>
      </c>
      <c r="H78" s="179">
        <f t="shared" si="0"/>
        <v>6000</v>
      </c>
    </row>
    <row r="79" spans="1:8" x14ac:dyDescent="0.25">
      <c r="A79" s="179">
        <v>64</v>
      </c>
      <c r="B79" s="180" t="s">
        <v>1058</v>
      </c>
      <c r="C79" s="182" t="s">
        <v>605</v>
      </c>
      <c r="D79" s="182" t="s">
        <v>1078</v>
      </c>
      <c r="E79" s="180" t="s">
        <v>30</v>
      </c>
      <c r="F79" s="180">
        <v>12</v>
      </c>
      <c r="G79" s="179">
        <f>VLOOKUP(C79,'DATA MASTER OBAT'!B:O,10,FALSE)</f>
        <v>300</v>
      </c>
      <c r="H79" s="179">
        <f t="shared" si="0"/>
        <v>3600</v>
      </c>
    </row>
    <row r="80" spans="1:8" x14ac:dyDescent="0.25">
      <c r="A80" s="179">
        <v>65</v>
      </c>
      <c r="B80" s="180" t="s">
        <v>1058</v>
      </c>
      <c r="C80" s="182" t="s">
        <v>588</v>
      </c>
      <c r="D80" s="182" t="s">
        <v>1008</v>
      </c>
      <c r="E80" s="180" t="s">
        <v>30</v>
      </c>
      <c r="F80" s="180">
        <v>60</v>
      </c>
      <c r="G80" s="179">
        <f>VLOOKUP(C80,'DATA MASTER OBAT'!B:O,10,FALSE)</f>
        <v>300</v>
      </c>
      <c r="H80" s="179">
        <f t="shared" si="0"/>
        <v>18000</v>
      </c>
    </row>
    <row r="81" spans="1:8" x14ac:dyDescent="0.25">
      <c r="A81" s="179">
        <v>66</v>
      </c>
      <c r="B81" s="180" t="s">
        <v>1058</v>
      </c>
      <c r="C81" s="182" t="s">
        <v>600</v>
      </c>
      <c r="D81" s="182" t="s">
        <v>1014</v>
      </c>
      <c r="E81" s="180" t="s">
        <v>30</v>
      </c>
      <c r="F81" s="180">
        <v>34</v>
      </c>
      <c r="G81" s="179">
        <f>VLOOKUP(C81,'DATA MASTER OBAT'!B:O,10,FALSE)</f>
        <v>400</v>
      </c>
      <c r="H81" s="179">
        <f t="shared" ref="H81:H144" si="1">G81*F81</f>
        <v>13600</v>
      </c>
    </row>
    <row r="82" spans="1:8" x14ac:dyDescent="0.25">
      <c r="A82" s="179">
        <v>67</v>
      </c>
      <c r="B82" s="180" t="s">
        <v>1058</v>
      </c>
      <c r="C82" s="182" t="s">
        <v>639</v>
      </c>
      <c r="D82" s="182" t="s">
        <v>1028</v>
      </c>
      <c r="E82" s="180" t="s">
        <v>30</v>
      </c>
      <c r="F82" s="180">
        <v>10</v>
      </c>
      <c r="G82" s="179">
        <f>VLOOKUP(C82,'DATA MASTER OBAT'!B:O,10,FALSE)</f>
        <v>400</v>
      </c>
      <c r="H82" s="179">
        <f t="shared" si="1"/>
        <v>4000</v>
      </c>
    </row>
    <row r="83" spans="1:8" x14ac:dyDescent="0.25">
      <c r="A83" s="179">
        <v>68</v>
      </c>
      <c r="B83" s="180" t="s">
        <v>1058</v>
      </c>
      <c r="C83" s="182" t="s">
        <v>689</v>
      </c>
      <c r="D83" s="182" t="s">
        <v>1012</v>
      </c>
      <c r="E83" s="180" t="s">
        <v>30</v>
      </c>
      <c r="F83" s="180">
        <v>70</v>
      </c>
      <c r="G83" s="179">
        <f>VLOOKUP(C83,'DATA MASTER OBAT'!B:O,10,FALSE)</f>
        <v>500</v>
      </c>
      <c r="H83" s="179">
        <f t="shared" si="1"/>
        <v>35000</v>
      </c>
    </row>
    <row r="84" spans="1:8" x14ac:dyDescent="0.25">
      <c r="A84" s="179">
        <v>69</v>
      </c>
      <c r="B84" s="180" t="s">
        <v>1058</v>
      </c>
      <c r="C84" s="182" t="s">
        <v>714</v>
      </c>
      <c r="D84" s="182" t="s">
        <v>1059</v>
      </c>
      <c r="E84" s="180" t="s">
        <v>30</v>
      </c>
      <c r="F84" s="180">
        <v>70</v>
      </c>
      <c r="G84" s="179">
        <f>VLOOKUP(C84,'DATA MASTER OBAT'!B:O,10,FALSE)</f>
        <v>300</v>
      </c>
      <c r="H84" s="179">
        <f t="shared" si="1"/>
        <v>21000</v>
      </c>
    </row>
    <row r="85" spans="1:8" x14ac:dyDescent="0.25">
      <c r="A85" s="179">
        <v>70</v>
      </c>
      <c r="B85" s="180" t="s">
        <v>1058</v>
      </c>
      <c r="C85" s="182" t="s">
        <v>730</v>
      </c>
      <c r="D85" s="182" t="s">
        <v>1080</v>
      </c>
      <c r="E85" s="180" t="s">
        <v>30</v>
      </c>
      <c r="F85" s="180">
        <v>10</v>
      </c>
      <c r="G85" s="179">
        <f>VLOOKUP(C85,'DATA MASTER OBAT'!B:O,10,FALSE)</f>
        <v>2800</v>
      </c>
      <c r="H85" s="179">
        <f t="shared" si="1"/>
        <v>28000</v>
      </c>
    </row>
    <row r="86" spans="1:8" x14ac:dyDescent="0.25">
      <c r="A86" s="179">
        <v>71</v>
      </c>
      <c r="B86" s="180" t="s">
        <v>1058</v>
      </c>
      <c r="C86" s="182" t="s">
        <v>811</v>
      </c>
      <c r="D86" s="182" t="s">
        <v>1035</v>
      </c>
      <c r="E86" s="180" t="s">
        <v>53</v>
      </c>
      <c r="F86" s="180">
        <v>4</v>
      </c>
      <c r="G86" s="179">
        <f>VLOOKUP(C86,'DATA MASTER OBAT'!B:O,10,FALSE)</f>
        <v>18000</v>
      </c>
      <c r="H86" s="179">
        <f t="shared" si="1"/>
        <v>72000</v>
      </c>
    </row>
    <row r="87" spans="1:8" x14ac:dyDescent="0.25">
      <c r="A87" s="179">
        <v>72</v>
      </c>
      <c r="B87" s="180" t="s">
        <v>1058</v>
      </c>
      <c r="C87" s="182" t="s">
        <v>765</v>
      </c>
      <c r="D87" s="182" t="s">
        <v>1021</v>
      </c>
      <c r="E87" s="180" t="s">
        <v>53</v>
      </c>
      <c r="F87" s="180">
        <v>1</v>
      </c>
      <c r="G87" s="179">
        <f>VLOOKUP(C87,'DATA MASTER OBAT'!B:O,10,FALSE)</f>
        <v>17100</v>
      </c>
      <c r="H87" s="179">
        <f t="shared" si="1"/>
        <v>17100</v>
      </c>
    </row>
    <row r="88" spans="1:8" x14ac:dyDescent="0.25">
      <c r="A88" s="179">
        <v>73</v>
      </c>
      <c r="B88" s="179" t="s">
        <v>1081</v>
      </c>
      <c r="C88" s="181" t="s">
        <v>69</v>
      </c>
      <c r="D88" s="181" t="s">
        <v>999</v>
      </c>
      <c r="E88" s="179" t="s">
        <v>30</v>
      </c>
      <c r="F88" s="179">
        <v>42</v>
      </c>
      <c r="G88" s="179">
        <f>VLOOKUP(C88,'DATA MASTER OBAT'!B:O,10,FALSE)</f>
        <v>400</v>
      </c>
      <c r="H88" s="179">
        <f t="shared" si="1"/>
        <v>16800</v>
      </c>
    </row>
    <row r="89" spans="1:8" x14ac:dyDescent="0.25">
      <c r="A89" s="179">
        <v>74</v>
      </c>
      <c r="B89" s="179" t="s">
        <v>1081</v>
      </c>
      <c r="C89" s="181" t="s">
        <v>77</v>
      </c>
      <c r="D89" s="181" t="s">
        <v>1019</v>
      </c>
      <c r="E89" s="179" t="s">
        <v>30</v>
      </c>
      <c r="F89" s="179">
        <v>30</v>
      </c>
      <c r="G89" s="179">
        <f>VLOOKUP(C89,'DATA MASTER OBAT'!B:O,10,FALSE)</f>
        <v>500</v>
      </c>
      <c r="H89" s="179">
        <f t="shared" si="1"/>
        <v>15000</v>
      </c>
    </row>
    <row r="90" spans="1:8" x14ac:dyDescent="0.25">
      <c r="A90" s="179">
        <v>75</v>
      </c>
      <c r="B90" s="179" t="s">
        <v>1081</v>
      </c>
      <c r="C90" s="181" t="s">
        <v>84</v>
      </c>
      <c r="D90" s="181" t="s">
        <v>1092</v>
      </c>
      <c r="E90" s="179" t="s">
        <v>30</v>
      </c>
      <c r="F90" s="179">
        <v>15</v>
      </c>
      <c r="G90" s="179">
        <f>VLOOKUP(C90,'DATA MASTER OBAT'!B:O,10,FALSE)</f>
        <v>500</v>
      </c>
      <c r="H90" s="179">
        <f t="shared" si="1"/>
        <v>7500</v>
      </c>
    </row>
    <row r="91" spans="1:8" x14ac:dyDescent="0.25">
      <c r="A91" s="179">
        <v>76</v>
      </c>
      <c r="B91" s="179" t="s">
        <v>1081</v>
      </c>
      <c r="C91" s="181" t="s">
        <v>131</v>
      </c>
      <c r="D91" s="181" t="s">
        <v>1086</v>
      </c>
      <c r="E91" s="179" t="s">
        <v>30</v>
      </c>
      <c r="F91" s="179">
        <v>1</v>
      </c>
      <c r="G91" s="179">
        <f>VLOOKUP(C91,'DATA MASTER OBAT'!B:O,10,FALSE)</f>
        <v>800</v>
      </c>
      <c r="H91" s="179">
        <f t="shared" si="1"/>
        <v>800</v>
      </c>
    </row>
    <row r="92" spans="1:8" x14ac:dyDescent="0.25">
      <c r="A92" s="179">
        <v>77</v>
      </c>
      <c r="B92" s="179" t="s">
        <v>1081</v>
      </c>
      <c r="C92" s="181" t="s">
        <v>158</v>
      </c>
      <c r="D92" s="181" t="s">
        <v>1038</v>
      </c>
      <c r="E92" s="179" t="s">
        <v>27</v>
      </c>
      <c r="F92" s="179">
        <v>1</v>
      </c>
      <c r="G92" s="179">
        <f>VLOOKUP(C92,'DATA MASTER OBAT'!B:O,10,FALSE)</f>
        <v>6000</v>
      </c>
      <c r="H92" s="179">
        <f t="shared" si="1"/>
        <v>6000</v>
      </c>
    </row>
    <row r="93" spans="1:8" x14ac:dyDescent="0.25">
      <c r="A93" s="179">
        <v>78</v>
      </c>
      <c r="B93" s="179" t="s">
        <v>1081</v>
      </c>
      <c r="C93" s="181" t="s">
        <v>246</v>
      </c>
      <c r="D93" s="181" t="s">
        <v>991</v>
      </c>
      <c r="E93" s="179" t="s">
        <v>16</v>
      </c>
      <c r="F93" s="179">
        <v>10</v>
      </c>
      <c r="G93" s="179">
        <f>VLOOKUP(C93,'DATA MASTER OBAT'!B:O,10,FALSE)</f>
        <v>2900</v>
      </c>
      <c r="H93" s="179">
        <f t="shared" si="1"/>
        <v>29000</v>
      </c>
    </row>
    <row r="94" spans="1:8" x14ac:dyDescent="0.25">
      <c r="A94" s="179">
        <v>79</v>
      </c>
      <c r="B94" s="179" t="s">
        <v>1081</v>
      </c>
      <c r="C94" s="181" t="s">
        <v>301</v>
      </c>
      <c r="D94" s="181" t="s">
        <v>302</v>
      </c>
      <c r="E94" s="179" t="s">
        <v>16</v>
      </c>
      <c r="F94" s="179">
        <v>10</v>
      </c>
      <c r="G94" s="179">
        <f>VLOOKUP(C94,'DATA MASTER OBAT'!B:O,10,FALSE)</f>
        <v>1800</v>
      </c>
      <c r="H94" s="179">
        <f t="shared" si="1"/>
        <v>18000</v>
      </c>
    </row>
    <row r="95" spans="1:8" x14ac:dyDescent="0.25">
      <c r="A95" s="179">
        <v>80</v>
      </c>
      <c r="B95" s="179" t="s">
        <v>1081</v>
      </c>
      <c r="C95" s="181" t="s">
        <v>291</v>
      </c>
      <c r="D95" s="181" t="s">
        <v>1085</v>
      </c>
      <c r="E95" s="179" t="s">
        <v>293</v>
      </c>
      <c r="F95" s="179">
        <v>6</v>
      </c>
      <c r="G95" s="179">
        <f>VLOOKUP(C95,'DATA MASTER OBAT'!B:O,10,FALSE)</f>
        <v>600</v>
      </c>
      <c r="H95" s="179">
        <f t="shared" si="1"/>
        <v>3600</v>
      </c>
    </row>
    <row r="96" spans="1:8" x14ac:dyDescent="0.25">
      <c r="A96" s="179">
        <v>81</v>
      </c>
      <c r="B96" s="179" t="s">
        <v>1081</v>
      </c>
      <c r="C96" s="181" t="s">
        <v>280</v>
      </c>
      <c r="D96" s="181" t="s">
        <v>993</v>
      </c>
      <c r="E96" s="179" t="s">
        <v>30</v>
      </c>
      <c r="F96" s="179">
        <v>10</v>
      </c>
      <c r="G96" s="179">
        <f>VLOOKUP(C96,'DATA MASTER OBAT'!B:O,10,FALSE)</f>
        <v>300</v>
      </c>
      <c r="H96" s="179">
        <f t="shared" si="1"/>
        <v>3000</v>
      </c>
    </row>
    <row r="97" spans="1:8" x14ac:dyDescent="0.25">
      <c r="A97" s="179">
        <v>82</v>
      </c>
      <c r="B97" s="179" t="s">
        <v>1081</v>
      </c>
      <c r="C97" s="181" t="s">
        <v>358</v>
      </c>
      <c r="D97" s="181" t="s">
        <v>1069</v>
      </c>
      <c r="E97" s="179" t="s">
        <v>30</v>
      </c>
      <c r="F97" s="179">
        <v>10</v>
      </c>
      <c r="G97" s="179">
        <f>VLOOKUP(C97,'DATA MASTER OBAT'!B:O,10,FALSE)</f>
        <v>300</v>
      </c>
      <c r="H97" s="179">
        <f t="shared" si="1"/>
        <v>3000</v>
      </c>
    </row>
    <row r="98" spans="1:8" x14ac:dyDescent="0.25">
      <c r="A98" s="179">
        <v>83</v>
      </c>
      <c r="B98" s="179" t="s">
        <v>1081</v>
      </c>
      <c r="C98" s="181" t="s">
        <v>343</v>
      </c>
      <c r="D98" s="181" t="s">
        <v>996</v>
      </c>
      <c r="E98" s="179" t="s">
        <v>30</v>
      </c>
      <c r="F98" s="179">
        <v>10</v>
      </c>
      <c r="G98" s="179">
        <f>VLOOKUP(C98,'DATA MASTER OBAT'!B:O,10,FALSE)</f>
        <v>200</v>
      </c>
      <c r="H98" s="179">
        <f t="shared" si="1"/>
        <v>2000</v>
      </c>
    </row>
    <row r="99" spans="1:8" x14ac:dyDescent="0.25">
      <c r="A99" s="179">
        <v>84</v>
      </c>
      <c r="B99" s="179" t="s">
        <v>1081</v>
      </c>
      <c r="C99" s="181" t="s">
        <v>375</v>
      </c>
      <c r="D99" s="181" t="s">
        <v>1010</v>
      </c>
      <c r="E99" s="179" t="s">
        <v>30</v>
      </c>
      <c r="F99" s="179">
        <v>10</v>
      </c>
      <c r="G99" s="179">
        <f>VLOOKUP(C99,'DATA MASTER OBAT'!B:O,10,FALSE)</f>
        <v>2700</v>
      </c>
      <c r="H99" s="179">
        <f t="shared" si="1"/>
        <v>27000</v>
      </c>
    </row>
    <row r="100" spans="1:8" x14ac:dyDescent="0.25">
      <c r="A100" s="179">
        <v>85</v>
      </c>
      <c r="B100" s="179" t="s">
        <v>1081</v>
      </c>
      <c r="C100" s="181" t="s">
        <v>411</v>
      </c>
      <c r="D100" s="181" t="s">
        <v>1072</v>
      </c>
      <c r="E100" s="179" t="s">
        <v>53</v>
      </c>
      <c r="F100" s="179">
        <v>1</v>
      </c>
      <c r="G100" s="179">
        <f>VLOOKUP(C100,'DATA MASTER OBAT'!B:O,10,FALSE)</f>
        <v>36400</v>
      </c>
      <c r="H100" s="179">
        <f t="shared" si="1"/>
        <v>36400</v>
      </c>
    </row>
    <row r="101" spans="1:8" x14ac:dyDescent="0.25">
      <c r="A101" s="179">
        <v>86</v>
      </c>
      <c r="B101" s="179" t="s">
        <v>1081</v>
      </c>
      <c r="C101" s="181" t="s">
        <v>516</v>
      </c>
      <c r="D101" s="181" t="s">
        <v>1048</v>
      </c>
      <c r="E101" s="179" t="s">
        <v>30</v>
      </c>
      <c r="F101" s="179">
        <v>20</v>
      </c>
      <c r="G101" s="179">
        <f>VLOOKUP(C101,'DATA MASTER OBAT'!B:O,10,FALSE)</f>
        <v>700</v>
      </c>
      <c r="H101" s="179">
        <f t="shared" si="1"/>
        <v>14000</v>
      </c>
    </row>
    <row r="102" spans="1:8" x14ac:dyDescent="0.25">
      <c r="A102" s="179">
        <v>87</v>
      </c>
      <c r="B102" s="179" t="s">
        <v>1081</v>
      </c>
      <c r="C102" s="181" t="s">
        <v>520</v>
      </c>
      <c r="D102" s="181" t="s">
        <v>521</v>
      </c>
      <c r="E102" s="179" t="s">
        <v>30</v>
      </c>
      <c r="F102" s="179">
        <v>1</v>
      </c>
      <c r="G102" s="179">
        <f>VLOOKUP(C102,'DATA MASTER OBAT'!B:O,10,FALSE)</f>
        <v>200</v>
      </c>
      <c r="H102" s="179">
        <f t="shared" si="1"/>
        <v>200</v>
      </c>
    </row>
    <row r="103" spans="1:8" x14ac:dyDescent="0.25">
      <c r="A103" s="179">
        <v>88</v>
      </c>
      <c r="B103" s="179" t="s">
        <v>1081</v>
      </c>
      <c r="C103" s="181" t="s">
        <v>568</v>
      </c>
      <c r="D103" s="181" t="s">
        <v>1071</v>
      </c>
      <c r="E103" s="179" t="s">
        <v>30</v>
      </c>
      <c r="F103" s="179">
        <v>10</v>
      </c>
      <c r="G103" s="179">
        <f>VLOOKUP(C103,'DATA MASTER OBAT'!B:O,10,FALSE)</f>
        <v>300</v>
      </c>
      <c r="H103" s="179">
        <f t="shared" si="1"/>
        <v>3000</v>
      </c>
    </row>
    <row r="104" spans="1:8" x14ac:dyDescent="0.25">
      <c r="A104" s="179">
        <v>89</v>
      </c>
      <c r="B104" s="179" t="s">
        <v>1081</v>
      </c>
      <c r="C104" s="181" t="s">
        <v>579</v>
      </c>
      <c r="D104" s="181" t="s">
        <v>1088</v>
      </c>
      <c r="E104" s="179" t="s">
        <v>30</v>
      </c>
      <c r="F104" s="179">
        <v>10</v>
      </c>
      <c r="G104" s="179">
        <f>VLOOKUP(C104,'DATA MASTER OBAT'!B:O,10,FALSE)</f>
        <v>500</v>
      </c>
      <c r="H104" s="179">
        <f t="shared" si="1"/>
        <v>5000</v>
      </c>
    </row>
    <row r="105" spans="1:8" x14ac:dyDescent="0.25">
      <c r="A105" s="179">
        <v>90</v>
      </c>
      <c r="B105" s="179" t="s">
        <v>1081</v>
      </c>
      <c r="C105" s="181" t="s">
        <v>620</v>
      </c>
      <c r="D105" s="181" t="s">
        <v>1001</v>
      </c>
      <c r="E105" s="179" t="s">
        <v>53</v>
      </c>
      <c r="F105" s="179">
        <v>1</v>
      </c>
      <c r="G105" s="179">
        <f>VLOOKUP(C105,'DATA MASTER OBAT'!B:O,10,FALSE)</f>
        <v>33000</v>
      </c>
      <c r="H105" s="179">
        <f t="shared" si="1"/>
        <v>33000</v>
      </c>
    </row>
    <row r="106" spans="1:8" x14ac:dyDescent="0.25">
      <c r="A106" s="179">
        <v>91</v>
      </c>
      <c r="B106" s="179" t="s">
        <v>1081</v>
      </c>
      <c r="C106" s="181" t="s">
        <v>602</v>
      </c>
      <c r="D106" s="181" t="s">
        <v>1091</v>
      </c>
      <c r="E106" s="179" t="s">
        <v>30</v>
      </c>
      <c r="F106" s="179">
        <v>10</v>
      </c>
      <c r="G106" s="179">
        <f>VLOOKUP(C106,'DATA MASTER OBAT'!B:O,10,FALSE)</f>
        <v>200</v>
      </c>
      <c r="H106" s="179">
        <f t="shared" si="1"/>
        <v>2000</v>
      </c>
    </row>
    <row r="107" spans="1:8" x14ac:dyDescent="0.25">
      <c r="A107" s="179">
        <v>92</v>
      </c>
      <c r="B107" s="179" t="s">
        <v>1081</v>
      </c>
      <c r="C107" s="181" t="s">
        <v>665</v>
      </c>
      <c r="D107" s="181" t="s">
        <v>1026</v>
      </c>
      <c r="E107" s="179" t="s">
        <v>30</v>
      </c>
      <c r="F107" s="179">
        <v>10</v>
      </c>
      <c r="G107" s="179">
        <f>VLOOKUP(C107,'DATA MASTER OBAT'!B:O,10,FALSE)</f>
        <v>4300</v>
      </c>
      <c r="H107" s="179">
        <f t="shared" si="1"/>
        <v>43000</v>
      </c>
    </row>
    <row r="108" spans="1:8" x14ac:dyDescent="0.25">
      <c r="A108" s="179">
        <v>93</v>
      </c>
      <c r="B108" s="179" t="s">
        <v>1081</v>
      </c>
      <c r="C108" s="181" t="s">
        <v>671</v>
      </c>
      <c r="D108" s="181" t="s">
        <v>1026</v>
      </c>
      <c r="E108" s="179" t="s">
        <v>30</v>
      </c>
      <c r="F108" s="179">
        <v>20</v>
      </c>
      <c r="G108" s="179">
        <f>VLOOKUP(C108,'DATA MASTER OBAT'!B:O,10,FALSE)</f>
        <v>4400</v>
      </c>
      <c r="H108" s="179">
        <f t="shared" si="1"/>
        <v>88000</v>
      </c>
    </row>
    <row r="109" spans="1:8" x14ac:dyDescent="0.25">
      <c r="A109" s="179">
        <v>94</v>
      </c>
      <c r="B109" s="179" t="s">
        <v>1081</v>
      </c>
      <c r="C109" s="181" t="s">
        <v>660</v>
      </c>
      <c r="D109" s="181" t="s">
        <v>1093</v>
      </c>
      <c r="E109" s="179" t="s">
        <v>30</v>
      </c>
      <c r="F109" s="179">
        <v>6</v>
      </c>
      <c r="G109" s="179">
        <f>VLOOKUP(C109,'DATA MASTER OBAT'!B:O,10,FALSE)</f>
        <v>1100</v>
      </c>
      <c r="H109" s="179">
        <f t="shared" si="1"/>
        <v>6600</v>
      </c>
    </row>
    <row r="110" spans="1:8" x14ac:dyDescent="0.25">
      <c r="A110" s="179">
        <v>95</v>
      </c>
      <c r="B110" s="179" t="s">
        <v>1081</v>
      </c>
      <c r="C110" s="181" t="s">
        <v>639</v>
      </c>
      <c r="D110" s="181" t="s">
        <v>1028</v>
      </c>
      <c r="E110" s="179" t="s">
        <v>30</v>
      </c>
      <c r="F110" s="179">
        <v>10</v>
      </c>
      <c r="G110" s="179">
        <f>VLOOKUP(C110,'DATA MASTER OBAT'!B:O,10,FALSE)</f>
        <v>400</v>
      </c>
      <c r="H110" s="179">
        <f t="shared" si="1"/>
        <v>4000</v>
      </c>
    </row>
    <row r="111" spans="1:8" x14ac:dyDescent="0.25">
      <c r="A111" s="179">
        <v>96</v>
      </c>
      <c r="B111" s="179" t="s">
        <v>1081</v>
      </c>
      <c r="C111" s="181" t="s">
        <v>689</v>
      </c>
      <c r="D111" s="181" t="s">
        <v>1012</v>
      </c>
      <c r="E111" s="179" t="s">
        <v>30</v>
      </c>
      <c r="F111" s="179">
        <v>60</v>
      </c>
      <c r="G111" s="179">
        <f>VLOOKUP(C111,'DATA MASTER OBAT'!B:O,10,FALSE)</f>
        <v>500</v>
      </c>
      <c r="H111" s="179">
        <f t="shared" si="1"/>
        <v>30000</v>
      </c>
    </row>
    <row r="112" spans="1:8" x14ac:dyDescent="0.25">
      <c r="A112" s="179">
        <v>97</v>
      </c>
      <c r="B112" s="179" t="s">
        <v>1081</v>
      </c>
      <c r="C112" s="181" t="s">
        <v>714</v>
      </c>
      <c r="D112" s="181" t="s">
        <v>1059</v>
      </c>
      <c r="E112" s="179" t="s">
        <v>30</v>
      </c>
      <c r="F112" s="179">
        <v>15</v>
      </c>
      <c r="G112" s="179">
        <f>VLOOKUP(C112,'DATA MASTER OBAT'!B:O,10,FALSE)</f>
        <v>300</v>
      </c>
      <c r="H112" s="179">
        <f t="shared" si="1"/>
        <v>4500</v>
      </c>
    </row>
    <row r="113" spans="1:8" x14ac:dyDescent="0.25">
      <c r="A113" s="179">
        <v>98</v>
      </c>
      <c r="B113" s="179" t="s">
        <v>1081</v>
      </c>
      <c r="C113" s="181" t="s">
        <v>730</v>
      </c>
      <c r="D113" s="181" t="s">
        <v>1080</v>
      </c>
      <c r="E113" s="179" t="s">
        <v>30</v>
      </c>
      <c r="F113" s="179">
        <v>15</v>
      </c>
      <c r="G113" s="179">
        <f>VLOOKUP(C113,'DATA MASTER OBAT'!B:O,10,FALSE)</f>
        <v>2800</v>
      </c>
      <c r="H113" s="179">
        <f t="shared" si="1"/>
        <v>42000</v>
      </c>
    </row>
    <row r="114" spans="1:8" x14ac:dyDescent="0.25">
      <c r="A114" s="179">
        <v>99</v>
      </c>
      <c r="B114" s="179" t="s">
        <v>1081</v>
      </c>
      <c r="C114" s="181" t="s">
        <v>740</v>
      </c>
      <c r="D114" s="181" t="s">
        <v>1090</v>
      </c>
      <c r="E114" s="179" t="s">
        <v>30</v>
      </c>
      <c r="F114" s="179">
        <v>8</v>
      </c>
      <c r="G114" s="179">
        <f>VLOOKUP(C114,'DATA MASTER OBAT'!B:O,10,FALSE)</f>
        <v>200</v>
      </c>
      <c r="H114" s="179">
        <f t="shared" si="1"/>
        <v>1600</v>
      </c>
    </row>
    <row r="115" spans="1:8" x14ac:dyDescent="0.25">
      <c r="A115" s="179">
        <v>100</v>
      </c>
      <c r="B115" s="179" t="s">
        <v>1081</v>
      </c>
      <c r="C115" s="181" t="s">
        <v>811</v>
      </c>
      <c r="D115" s="181" t="s">
        <v>1035</v>
      </c>
      <c r="E115" s="179" t="s">
        <v>53</v>
      </c>
      <c r="F115" s="179">
        <v>2</v>
      </c>
      <c r="G115" s="179">
        <f>VLOOKUP(C115,'DATA MASTER OBAT'!B:O,10,FALSE)</f>
        <v>18000</v>
      </c>
      <c r="H115" s="179">
        <f t="shared" si="1"/>
        <v>36000</v>
      </c>
    </row>
    <row r="116" spans="1:8" x14ac:dyDescent="0.25">
      <c r="A116" s="179">
        <v>101</v>
      </c>
      <c r="B116" s="179" t="s">
        <v>1081</v>
      </c>
      <c r="C116" s="181" t="s">
        <v>777</v>
      </c>
      <c r="D116" s="181" t="s">
        <v>778</v>
      </c>
      <c r="E116" s="179" t="s">
        <v>30</v>
      </c>
      <c r="F116" s="179">
        <v>30</v>
      </c>
      <c r="G116" s="179">
        <f>VLOOKUP(C116,'DATA MASTER OBAT'!B:O,10,FALSE)</f>
        <v>1000</v>
      </c>
      <c r="H116" s="179">
        <f t="shared" si="1"/>
        <v>30000</v>
      </c>
    </row>
    <row r="117" spans="1:8" x14ac:dyDescent="0.25">
      <c r="A117" s="179">
        <v>102</v>
      </c>
      <c r="B117" s="179" t="s">
        <v>1081</v>
      </c>
      <c r="C117" s="181" t="s">
        <v>765</v>
      </c>
      <c r="D117" s="181" t="s">
        <v>1021</v>
      </c>
      <c r="E117" s="179" t="s">
        <v>53</v>
      </c>
      <c r="F117" s="179">
        <v>1</v>
      </c>
      <c r="G117" s="179">
        <f>VLOOKUP(C117,'DATA MASTER OBAT'!B:O,10,FALSE)</f>
        <v>17100</v>
      </c>
      <c r="H117" s="179">
        <f t="shared" si="1"/>
        <v>17100</v>
      </c>
    </row>
    <row r="118" spans="1:8" x14ac:dyDescent="0.25">
      <c r="A118" s="179">
        <v>103</v>
      </c>
      <c r="B118" s="179" t="s">
        <v>1081</v>
      </c>
      <c r="C118" s="181" t="s">
        <v>822</v>
      </c>
      <c r="D118" s="181" t="s">
        <v>1040</v>
      </c>
      <c r="E118" s="179" t="s">
        <v>30</v>
      </c>
      <c r="F118" s="179">
        <v>10</v>
      </c>
      <c r="G118" s="179">
        <f>VLOOKUP(C118,'DATA MASTER OBAT'!B:O,10,FALSE)</f>
        <v>700</v>
      </c>
      <c r="H118" s="179">
        <f t="shared" si="1"/>
        <v>7000</v>
      </c>
    </row>
    <row r="119" spans="1:8" x14ac:dyDescent="0.25">
      <c r="A119" s="179">
        <v>104</v>
      </c>
      <c r="B119" s="179" t="s">
        <v>1081</v>
      </c>
      <c r="C119" s="181" t="s">
        <v>847</v>
      </c>
      <c r="D119" s="181" t="s">
        <v>1082</v>
      </c>
      <c r="E119" s="179" t="s">
        <v>30</v>
      </c>
      <c r="F119" s="179">
        <v>10</v>
      </c>
      <c r="G119" s="179">
        <f>VLOOKUP(C119,'DATA MASTER OBAT'!B:O,10,FALSE)</f>
        <v>200</v>
      </c>
      <c r="H119" s="179">
        <f t="shared" si="1"/>
        <v>2000</v>
      </c>
    </row>
    <row r="120" spans="1:8" x14ac:dyDescent="0.25">
      <c r="A120" s="179">
        <v>105</v>
      </c>
      <c r="B120" s="179" t="s">
        <v>1081</v>
      </c>
      <c r="C120" s="181" t="s">
        <v>857</v>
      </c>
      <c r="D120" s="181" t="s">
        <v>1084</v>
      </c>
      <c r="E120" s="179" t="s">
        <v>30</v>
      </c>
      <c r="F120" s="179">
        <v>10</v>
      </c>
      <c r="G120" s="179">
        <f>VLOOKUP(C120,'DATA MASTER OBAT'!B:O,10,FALSE)</f>
        <v>200</v>
      </c>
      <c r="H120" s="179">
        <f t="shared" si="1"/>
        <v>2000</v>
      </c>
    </row>
    <row r="121" spans="1:8" x14ac:dyDescent="0.25">
      <c r="A121" s="179">
        <v>106</v>
      </c>
      <c r="B121" s="179" t="s">
        <v>1095</v>
      </c>
      <c r="C121" s="181" t="s">
        <v>34</v>
      </c>
      <c r="D121" s="181" t="s">
        <v>1112</v>
      </c>
      <c r="E121" s="179" t="s">
        <v>30</v>
      </c>
      <c r="F121" s="179">
        <v>6</v>
      </c>
      <c r="G121" s="179">
        <f>VLOOKUP(C121,'DATA MASTER OBAT'!B:O,10,FALSE)</f>
        <v>300</v>
      </c>
      <c r="H121" s="179">
        <f t="shared" si="1"/>
        <v>1800</v>
      </c>
    </row>
    <row r="122" spans="1:8" x14ac:dyDescent="0.25">
      <c r="A122" s="179">
        <v>107</v>
      </c>
      <c r="B122" s="179" t="s">
        <v>1095</v>
      </c>
      <c r="C122" s="181" t="s">
        <v>36</v>
      </c>
      <c r="D122" s="181" t="s">
        <v>1112</v>
      </c>
      <c r="E122" s="179" t="s">
        <v>30</v>
      </c>
      <c r="F122" s="179">
        <v>24</v>
      </c>
      <c r="G122" s="179">
        <f>VLOOKUP(C122,'DATA MASTER OBAT'!B:O,10,FALSE)</f>
        <v>300</v>
      </c>
      <c r="H122" s="179">
        <f t="shared" si="1"/>
        <v>7200</v>
      </c>
    </row>
    <row r="123" spans="1:8" x14ac:dyDescent="0.25">
      <c r="A123" s="179">
        <v>108</v>
      </c>
      <c r="B123" s="179" t="s">
        <v>1095</v>
      </c>
      <c r="C123" s="181" t="s">
        <v>40</v>
      </c>
      <c r="D123" s="181" t="s">
        <v>1006</v>
      </c>
      <c r="E123" s="179" t="s">
        <v>30</v>
      </c>
      <c r="F123" s="179">
        <v>30</v>
      </c>
      <c r="G123" s="179">
        <f>VLOOKUP(C123,'DATA MASTER OBAT'!B:O,10,FALSE)</f>
        <v>300</v>
      </c>
      <c r="H123" s="179">
        <f t="shared" si="1"/>
        <v>9000</v>
      </c>
    </row>
    <row r="124" spans="1:8" x14ac:dyDescent="0.25">
      <c r="A124" s="179">
        <v>109</v>
      </c>
      <c r="B124" s="179" t="s">
        <v>1095</v>
      </c>
      <c r="C124" s="181" t="s">
        <v>57</v>
      </c>
      <c r="D124" s="181" t="s">
        <v>995</v>
      </c>
      <c r="E124" s="179" t="s">
        <v>30</v>
      </c>
      <c r="F124" s="179">
        <v>55</v>
      </c>
      <c r="G124" s="179">
        <f>VLOOKUP(C124,'DATA MASTER OBAT'!B:O,10,FALSE)</f>
        <v>300</v>
      </c>
      <c r="H124" s="179">
        <f t="shared" si="1"/>
        <v>16500</v>
      </c>
    </row>
    <row r="125" spans="1:8" x14ac:dyDescent="0.25">
      <c r="A125" s="179">
        <v>110</v>
      </c>
      <c r="B125" s="179" t="s">
        <v>1095</v>
      </c>
      <c r="C125" s="181" t="s">
        <v>71</v>
      </c>
      <c r="D125" s="181" t="s">
        <v>999</v>
      </c>
      <c r="E125" s="179" t="s">
        <v>30</v>
      </c>
      <c r="F125" s="179">
        <v>120</v>
      </c>
      <c r="G125" s="179">
        <f>VLOOKUP(C125,'DATA MASTER OBAT'!B:O,10,FALSE)</f>
        <v>300</v>
      </c>
      <c r="H125" s="179">
        <f t="shared" si="1"/>
        <v>36000</v>
      </c>
    </row>
    <row r="126" spans="1:8" x14ac:dyDescent="0.25">
      <c r="A126" s="179">
        <v>111</v>
      </c>
      <c r="B126" s="179" t="s">
        <v>1095</v>
      </c>
      <c r="C126" s="181" t="s">
        <v>77</v>
      </c>
      <c r="D126" s="181" t="s">
        <v>1019</v>
      </c>
      <c r="E126" s="179" t="s">
        <v>30</v>
      </c>
      <c r="F126" s="179">
        <v>30</v>
      </c>
      <c r="G126" s="179">
        <f>VLOOKUP(C126,'DATA MASTER OBAT'!B:O,10,FALSE)</f>
        <v>500</v>
      </c>
      <c r="H126" s="179">
        <f t="shared" si="1"/>
        <v>15000</v>
      </c>
    </row>
    <row r="127" spans="1:8" x14ac:dyDescent="0.25">
      <c r="A127" s="179">
        <v>112</v>
      </c>
      <c r="B127" s="179" t="s">
        <v>1095</v>
      </c>
      <c r="C127" s="181" t="s">
        <v>96</v>
      </c>
      <c r="D127" s="181" t="s">
        <v>1102</v>
      </c>
      <c r="E127" s="179" t="s">
        <v>53</v>
      </c>
      <c r="F127" s="179">
        <v>3</v>
      </c>
      <c r="G127" s="179">
        <f>VLOOKUP(C127,'DATA MASTER OBAT'!B:O,10,FALSE)</f>
        <v>5800</v>
      </c>
      <c r="H127" s="179">
        <f t="shared" si="1"/>
        <v>17400</v>
      </c>
    </row>
    <row r="128" spans="1:8" x14ac:dyDescent="0.25">
      <c r="A128" s="179">
        <v>113</v>
      </c>
      <c r="B128" s="179" t="s">
        <v>1095</v>
      </c>
      <c r="C128" s="181" t="s">
        <v>105</v>
      </c>
      <c r="D128" s="181" t="s">
        <v>1105</v>
      </c>
      <c r="E128" s="179" t="s">
        <v>30</v>
      </c>
      <c r="F128" s="179">
        <v>10</v>
      </c>
      <c r="G128" s="179">
        <f>VLOOKUP(C128,'DATA MASTER OBAT'!B:O,10,FALSE)</f>
        <v>200</v>
      </c>
      <c r="H128" s="179">
        <f t="shared" si="1"/>
        <v>2000</v>
      </c>
    </row>
    <row r="129" spans="1:8" x14ac:dyDescent="0.25">
      <c r="A129" s="179">
        <v>114</v>
      </c>
      <c r="B129" s="179" t="s">
        <v>1095</v>
      </c>
      <c r="C129" s="181" t="s">
        <v>121</v>
      </c>
      <c r="D129" s="181" t="s">
        <v>990</v>
      </c>
      <c r="E129" s="179" t="s">
        <v>30</v>
      </c>
      <c r="F129" s="179">
        <v>10</v>
      </c>
      <c r="G129" s="179">
        <f>VLOOKUP(C129,'DATA MASTER OBAT'!B:O,10,FALSE)</f>
        <v>400</v>
      </c>
      <c r="H129" s="179">
        <f t="shared" si="1"/>
        <v>4000</v>
      </c>
    </row>
    <row r="130" spans="1:8" x14ac:dyDescent="0.25">
      <c r="A130" s="179">
        <v>115</v>
      </c>
      <c r="B130" s="179" t="s">
        <v>1095</v>
      </c>
      <c r="C130" s="181" t="s">
        <v>182</v>
      </c>
      <c r="D130" s="181" t="s">
        <v>1017</v>
      </c>
      <c r="E130" s="179" t="s">
        <v>30</v>
      </c>
      <c r="F130" s="179">
        <v>60</v>
      </c>
      <c r="G130" s="179">
        <f>VLOOKUP(C130,'DATA MASTER OBAT'!B:O,10,FALSE)</f>
        <v>600</v>
      </c>
      <c r="H130" s="179">
        <f t="shared" si="1"/>
        <v>36000</v>
      </c>
    </row>
    <row r="131" spans="1:8" x14ac:dyDescent="0.25">
      <c r="A131" s="179">
        <v>116</v>
      </c>
      <c r="B131" s="179" t="s">
        <v>1095</v>
      </c>
      <c r="C131" s="181" t="s">
        <v>167</v>
      </c>
      <c r="D131" s="181" t="s">
        <v>1042</v>
      </c>
      <c r="E131" s="179" t="s">
        <v>27</v>
      </c>
      <c r="F131" s="179">
        <v>2</v>
      </c>
      <c r="G131" s="179">
        <f>VLOOKUP(C131,'DATA MASTER OBAT'!B:O,10,FALSE)</f>
        <v>14900</v>
      </c>
      <c r="H131" s="179">
        <f t="shared" si="1"/>
        <v>29800</v>
      </c>
    </row>
    <row r="132" spans="1:8" x14ac:dyDescent="0.25">
      <c r="A132" s="179">
        <v>117</v>
      </c>
      <c r="B132" s="179" t="s">
        <v>1095</v>
      </c>
      <c r="C132" s="181" t="s">
        <v>219</v>
      </c>
      <c r="D132" s="181" t="s">
        <v>1032</v>
      </c>
      <c r="E132" s="179" t="s">
        <v>30</v>
      </c>
      <c r="F132" s="179">
        <v>40</v>
      </c>
      <c r="G132" s="179">
        <f>VLOOKUP(C132,'DATA MASTER OBAT'!B:O,10,FALSE)</f>
        <v>800</v>
      </c>
      <c r="H132" s="179">
        <f t="shared" si="1"/>
        <v>32000</v>
      </c>
    </row>
    <row r="133" spans="1:8" x14ac:dyDescent="0.25">
      <c r="A133" s="179">
        <v>118</v>
      </c>
      <c r="B133" s="179" t="s">
        <v>1095</v>
      </c>
      <c r="C133" s="181" t="s">
        <v>327</v>
      </c>
      <c r="D133" s="181" t="s">
        <v>1031</v>
      </c>
      <c r="E133" s="179" t="s">
        <v>30</v>
      </c>
      <c r="F133" s="179">
        <v>55</v>
      </c>
      <c r="G133" s="179">
        <f>VLOOKUP(C133,'DATA MASTER OBAT'!B:O,10,FALSE)</f>
        <v>1700</v>
      </c>
      <c r="H133" s="179">
        <f t="shared" si="1"/>
        <v>93500</v>
      </c>
    </row>
    <row r="134" spans="1:8" x14ac:dyDescent="0.25">
      <c r="A134" s="179">
        <v>119</v>
      </c>
      <c r="B134" s="179" t="s">
        <v>1095</v>
      </c>
      <c r="C134" s="181" t="s">
        <v>289</v>
      </c>
      <c r="D134" s="181" t="s">
        <v>1109</v>
      </c>
      <c r="E134" s="179" t="s">
        <v>30</v>
      </c>
      <c r="F134" s="179">
        <v>30</v>
      </c>
      <c r="G134" s="179">
        <f>VLOOKUP(C134,'DATA MASTER OBAT'!B:O,10,FALSE)</f>
        <v>200</v>
      </c>
      <c r="H134" s="179">
        <f t="shared" si="1"/>
        <v>6000</v>
      </c>
    </row>
    <row r="135" spans="1:8" x14ac:dyDescent="0.25">
      <c r="A135" s="179">
        <v>120</v>
      </c>
      <c r="B135" s="179" t="s">
        <v>1095</v>
      </c>
      <c r="C135" s="181" t="s">
        <v>280</v>
      </c>
      <c r="D135" s="181" t="s">
        <v>993</v>
      </c>
      <c r="E135" s="179" t="s">
        <v>30</v>
      </c>
      <c r="F135" s="179">
        <v>15</v>
      </c>
      <c r="G135" s="179">
        <f>VLOOKUP(C135,'DATA MASTER OBAT'!B:O,10,FALSE)</f>
        <v>300</v>
      </c>
      <c r="H135" s="179">
        <f t="shared" si="1"/>
        <v>4500</v>
      </c>
    </row>
    <row r="136" spans="1:8" x14ac:dyDescent="0.25">
      <c r="A136" s="179">
        <v>121</v>
      </c>
      <c r="B136" s="179" t="s">
        <v>1095</v>
      </c>
      <c r="C136" s="181" t="s">
        <v>282</v>
      </c>
      <c r="D136" s="181" t="s">
        <v>993</v>
      </c>
      <c r="E136" s="179" t="s">
        <v>30</v>
      </c>
      <c r="F136" s="179">
        <v>25</v>
      </c>
      <c r="G136" s="179">
        <f>VLOOKUP(C136,'DATA MASTER OBAT'!B:O,10,FALSE)</f>
        <v>300</v>
      </c>
      <c r="H136" s="179">
        <f t="shared" si="1"/>
        <v>7500</v>
      </c>
    </row>
    <row r="137" spans="1:8" x14ac:dyDescent="0.25">
      <c r="A137" s="179">
        <v>122</v>
      </c>
      <c r="B137" s="179" t="s">
        <v>1095</v>
      </c>
      <c r="C137" s="181" t="s">
        <v>214</v>
      </c>
      <c r="D137" s="181" t="s">
        <v>1106</v>
      </c>
      <c r="E137" s="179" t="s">
        <v>19</v>
      </c>
      <c r="F137" s="179">
        <v>10</v>
      </c>
      <c r="G137" s="179">
        <f>VLOOKUP(C137,'DATA MASTER OBAT'!B:O,10,FALSE)</f>
        <v>800</v>
      </c>
      <c r="H137" s="179">
        <f t="shared" si="1"/>
        <v>8000</v>
      </c>
    </row>
    <row r="138" spans="1:8" x14ac:dyDescent="0.25">
      <c r="A138" s="179">
        <v>123</v>
      </c>
      <c r="B138" s="179" t="s">
        <v>1095</v>
      </c>
      <c r="C138" s="181" t="s">
        <v>340</v>
      </c>
      <c r="D138" s="181" t="s">
        <v>1099</v>
      </c>
      <c r="E138" s="179" t="s">
        <v>342</v>
      </c>
      <c r="F138" s="179">
        <v>2</v>
      </c>
      <c r="G138" s="179">
        <f>VLOOKUP(C138,'DATA MASTER OBAT'!B:O,10,FALSE)</f>
        <v>35700</v>
      </c>
      <c r="H138" s="179">
        <f t="shared" si="1"/>
        <v>71400</v>
      </c>
    </row>
    <row r="139" spans="1:8" x14ac:dyDescent="0.25">
      <c r="A139" s="179">
        <v>124</v>
      </c>
      <c r="B139" s="179" t="s">
        <v>1095</v>
      </c>
      <c r="C139" s="181" t="s">
        <v>372</v>
      </c>
      <c r="D139" s="181" t="s">
        <v>1096</v>
      </c>
      <c r="E139" s="179" t="s">
        <v>30</v>
      </c>
      <c r="F139" s="179">
        <v>20</v>
      </c>
      <c r="G139" s="179">
        <f>VLOOKUP(C139,'DATA MASTER OBAT'!B:O,10,FALSE)</f>
        <v>3300</v>
      </c>
      <c r="H139" s="179">
        <f t="shared" si="1"/>
        <v>66000</v>
      </c>
    </row>
    <row r="140" spans="1:8" x14ac:dyDescent="0.25">
      <c r="A140" s="179">
        <v>125</v>
      </c>
      <c r="B140" s="179" t="s">
        <v>1095</v>
      </c>
      <c r="C140" s="181" t="s">
        <v>375</v>
      </c>
      <c r="D140" s="181" t="s">
        <v>1010</v>
      </c>
      <c r="E140" s="179" t="s">
        <v>30</v>
      </c>
      <c r="F140" s="179">
        <v>20</v>
      </c>
      <c r="G140" s="179">
        <f>VLOOKUP(C140,'DATA MASTER OBAT'!B:O,10,FALSE)</f>
        <v>2700</v>
      </c>
      <c r="H140" s="179">
        <f t="shared" si="1"/>
        <v>54000</v>
      </c>
    </row>
    <row r="141" spans="1:8" x14ac:dyDescent="0.25">
      <c r="A141" s="179">
        <v>126</v>
      </c>
      <c r="B141" s="179" t="s">
        <v>1095</v>
      </c>
      <c r="C141" s="181" t="s">
        <v>385</v>
      </c>
      <c r="D141" s="181" t="s">
        <v>1029</v>
      </c>
      <c r="E141" s="179" t="s">
        <v>30</v>
      </c>
      <c r="F141" s="179">
        <v>10</v>
      </c>
      <c r="G141" s="179">
        <f>VLOOKUP(C141,'DATA MASTER OBAT'!B:O,10,FALSE)</f>
        <v>1900</v>
      </c>
      <c r="H141" s="179">
        <f t="shared" si="1"/>
        <v>19000</v>
      </c>
    </row>
    <row r="142" spans="1:8" x14ac:dyDescent="0.25">
      <c r="A142" s="179">
        <v>127</v>
      </c>
      <c r="B142" s="179" t="s">
        <v>1095</v>
      </c>
      <c r="C142" s="181" t="s">
        <v>445</v>
      </c>
      <c r="D142" s="181" t="s">
        <v>1116</v>
      </c>
      <c r="E142" s="179" t="s">
        <v>30</v>
      </c>
      <c r="F142" s="179">
        <v>60</v>
      </c>
      <c r="G142" s="179">
        <f>VLOOKUP(C142,'DATA MASTER OBAT'!B:O,10,FALSE)</f>
        <v>400</v>
      </c>
      <c r="H142" s="179">
        <f t="shared" si="1"/>
        <v>24000</v>
      </c>
    </row>
    <row r="143" spans="1:8" x14ac:dyDescent="0.25">
      <c r="A143" s="179">
        <v>128</v>
      </c>
      <c r="B143" s="179" t="s">
        <v>1095</v>
      </c>
      <c r="C143" s="181" t="s">
        <v>541</v>
      </c>
      <c r="D143" s="181" t="s">
        <v>1043</v>
      </c>
      <c r="E143" s="179" t="s">
        <v>27</v>
      </c>
      <c r="F143" s="179">
        <v>2</v>
      </c>
      <c r="G143" s="179">
        <f>VLOOKUP(C143,'DATA MASTER OBAT'!B:O,10,FALSE)</f>
        <v>5600</v>
      </c>
      <c r="H143" s="179">
        <f t="shared" si="1"/>
        <v>11200</v>
      </c>
    </row>
    <row r="144" spans="1:8" x14ac:dyDescent="0.25">
      <c r="A144" s="179">
        <v>129</v>
      </c>
      <c r="B144" s="179" t="s">
        <v>1095</v>
      </c>
      <c r="C144" s="181" t="s">
        <v>570</v>
      </c>
      <c r="D144" s="181" t="s">
        <v>1071</v>
      </c>
      <c r="E144" s="179" t="s">
        <v>30</v>
      </c>
      <c r="F144" s="179">
        <v>15</v>
      </c>
      <c r="G144" s="179">
        <f>VLOOKUP(C144,'DATA MASTER OBAT'!B:O,10,FALSE)</f>
        <v>300</v>
      </c>
      <c r="H144" s="179">
        <f t="shared" si="1"/>
        <v>4500</v>
      </c>
    </row>
    <row r="145" spans="1:8" x14ac:dyDescent="0.25">
      <c r="A145" s="179">
        <v>130</v>
      </c>
      <c r="B145" s="179" t="s">
        <v>1095</v>
      </c>
      <c r="C145" s="181" t="s">
        <v>579</v>
      </c>
      <c r="D145" s="181" t="s">
        <v>1088</v>
      </c>
      <c r="E145" s="179" t="s">
        <v>30</v>
      </c>
      <c r="F145" s="179">
        <v>10</v>
      </c>
      <c r="G145" s="179">
        <f>VLOOKUP(C145,'DATA MASTER OBAT'!B:O,10,FALSE)</f>
        <v>500</v>
      </c>
      <c r="H145" s="179">
        <f t="shared" ref="H145:H208" si="2">G145*F145</f>
        <v>5000</v>
      </c>
    </row>
    <row r="146" spans="1:8" x14ac:dyDescent="0.25">
      <c r="A146" s="179">
        <v>131</v>
      </c>
      <c r="B146" s="179" t="s">
        <v>1095</v>
      </c>
      <c r="C146" s="181" t="s">
        <v>622</v>
      </c>
      <c r="D146" s="181" t="s">
        <v>1001</v>
      </c>
      <c r="E146" s="179" t="s">
        <v>53</v>
      </c>
      <c r="F146" s="179">
        <v>1</v>
      </c>
      <c r="G146" s="179">
        <f>VLOOKUP(C146,'DATA MASTER OBAT'!B:O,10,FALSE)</f>
        <v>26100</v>
      </c>
      <c r="H146" s="179">
        <f t="shared" si="2"/>
        <v>26100</v>
      </c>
    </row>
    <row r="147" spans="1:8" x14ac:dyDescent="0.25">
      <c r="A147" s="179">
        <v>132</v>
      </c>
      <c r="B147" s="179" t="s">
        <v>1095</v>
      </c>
      <c r="C147" s="181" t="s">
        <v>588</v>
      </c>
      <c r="D147" s="181" t="s">
        <v>1008</v>
      </c>
      <c r="E147" s="179" t="s">
        <v>30</v>
      </c>
      <c r="F147" s="179">
        <v>170</v>
      </c>
      <c r="G147" s="179">
        <f>VLOOKUP(C147,'DATA MASTER OBAT'!B:O,10,FALSE)</f>
        <v>300</v>
      </c>
      <c r="H147" s="179">
        <f t="shared" si="2"/>
        <v>51000</v>
      </c>
    </row>
    <row r="148" spans="1:8" x14ac:dyDescent="0.25">
      <c r="A148" s="179">
        <v>133</v>
      </c>
      <c r="B148" s="179" t="s">
        <v>1095</v>
      </c>
      <c r="C148" s="181" t="s">
        <v>600</v>
      </c>
      <c r="D148" s="181" t="s">
        <v>1014</v>
      </c>
      <c r="E148" s="179" t="s">
        <v>30</v>
      </c>
      <c r="F148" s="179">
        <v>25</v>
      </c>
      <c r="G148" s="179">
        <f>VLOOKUP(C148,'DATA MASTER OBAT'!B:O,10,FALSE)</f>
        <v>400</v>
      </c>
      <c r="H148" s="179">
        <f t="shared" si="2"/>
        <v>10000</v>
      </c>
    </row>
    <row r="149" spans="1:8" x14ac:dyDescent="0.25">
      <c r="A149" s="179">
        <v>134</v>
      </c>
      <c r="B149" s="179" t="s">
        <v>1095</v>
      </c>
      <c r="C149" s="181" t="s">
        <v>650</v>
      </c>
      <c r="D149" s="181" t="s">
        <v>1110</v>
      </c>
      <c r="E149" s="179" t="s">
        <v>16</v>
      </c>
      <c r="F149" s="179">
        <v>1</v>
      </c>
      <c r="G149" s="179">
        <f>VLOOKUP(C149,'DATA MASTER OBAT'!B:O,10,FALSE)</f>
        <v>1400</v>
      </c>
      <c r="H149" s="179">
        <f t="shared" si="2"/>
        <v>1400</v>
      </c>
    </row>
    <row r="150" spans="1:8" x14ac:dyDescent="0.25">
      <c r="A150" s="179">
        <v>135</v>
      </c>
      <c r="B150" s="179" t="s">
        <v>1095</v>
      </c>
      <c r="C150" s="181" t="s">
        <v>652</v>
      </c>
      <c r="D150" s="181" t="s">
        <v>1110</v>
      </c>
      <c r="E150" s="179" t="s">
        <v>16</v>
      </c>
      <c r="F150" s="179">
        <v>1</v>
      </c>
      <c r="G150" s="179">
        <f>VLOOKUP(C150,'DATA MASTER OBAT'!B:O,10,FALSE)</f>
        <v>1400</v>
      </c>
      <c r="H150" s="179">
        <f t="shared" si="2"/>
        <v>1400</v>
      </c>
    </row>
    <row r="151" spans="1:8" x14ac:dyDescent="0.25">
      <c r="A151" s="179">
        <v>136</v>
      </c>
      <c r="B151" s="179" t="s">
        <v>1095</v>
      </c>
      <c r="C151" s="181" t="s">
        <v>655</v>
      </c>
      <c r="D151" s="181" t="s">
        <v>1110</v>
      </c>
      <c r="E151" s="179" t="s">
        <v>16</v>
      </c>
      <c r="F151" s="179">
        <v>8</v>
      </c>
      <c r="G151" s="179">
        <f>VLOOKUP(C151,'DATA MASTER OBAT'!B:O,10,FALSE)</f>
        <v>1300</v>
      </c>
      <c r="H151" s="179">
        <f t="shared" si="2"/>
        <v>10400</v>
      </c>
    </row>
    <row r="152" spans="1:8" x14ac:dyDescent="0.25">
      <c r="A152" s="179">
        <v>137</v>
      </c>
      <c r="B152" s="179" t="s">
        <v>1095</v>
      </c>
      <c r="C152" s="181" t="s">
        <v>662</v>
      </c>
      <c r="D152" s="181" t="s">
        <v>1117</v>
      </c>
      <c r="E152" s="179" t="s">
        <v>348</v>
      </c>
      <c r="F152" s="179">
        <v>3</v>
      </c>
      <c r="G152" s="179">
        <f>VLOOKUP(C152,'DATA MASTER OBAT'!B:O,10,FALSE)</f>
        <v>15600</v>
      </c>
      <c r="H152" s="179">
        <f t="shared" si="2"/>
        <v>46800</v>
      </c>
    </row>
    <row r="153" spans="1:8" x14ac:dyDescent="0.25">
      <c r="A153" s="179">
        <v>138</v>
      </c>
      <c r="B153" s="179" t="s">
        <v>1095</v>
      </c>
      <c r="C153" s="181" t="s">
        <v>671</v>
      </c>
      <c r="D153" s="181" t="s">
        <v>1026</v>
      </c>
      <c r="E153" s="179" t="s">
        <v>30</v>
      </c>
      <c r="F153" s="179">
        <v>60</v>
      </c>
      <c r="G153" s="179">
        <f>VLOOKUP(C153,'DATA MASTER OBAT'!B:O,10,FALSE)</f>
        <v>4400</v>
      </c>
      <c r="H153" s="179">
        <f t="shared" si="2"/>
        <v>264000</v>
      </c>
    </row>
    <row r="154" spans="1:8" x14ac:dyDescent="0.25">
      <c r="A154" s="179">
        <v>139</v>
      </c>
      <c r="B154" s="179" t="s">
        <v>1095</v>
      </c>
      <c r="C154" s="181" t="s">
        <v>639</v>
      </c>
      <c r="D154" s="181" t="s">
        <v>1028</v>
      </c>
      <c r="E154" s="179" t="s">
        <v>30</v>
      </c>
      <c r="F154" s="179">
        <v>25</v>
      </c>
      <c r="G154" s="179">
        <f>VLOOKUP(C154,'DATA MASTER OBAT'!B:O,10,FALSE)</f>
        <v>400</v>
      </c>
      <c r="H154" s="179">
        <f t="shared" si="2"/>
        <v>10000</v>
      </c>
    </row>
    <row r="155" spans="1:8" x14ac:dyDescent="0.25">
      <c r="A155" s="179">
        <v>140</v>
      </c>
      <c r="B155" s="179" t="s">
        <v>1095</v>
      </c>
      <c r="C155" s="181" t="s">
        <v>684</v>
      </c>
      <c r="D155" s="181" t="s">
        <v>1121</v>
      </c>
      <c r="E155" s="179" t="s">
        <v>348</v>
      </c>
      <c r="F155" s="179">
        <v>1</v>
      </c>
      <c r="G155" s="179">
        <f>VLOOKUP(C155,'DATA MASTER OBAT'!B:O,10,FALSE)</f>
        <v>18200</v>
      </c>
      <c r="H155" s="179">
        <f t="shared" si="2"/>
        <v>18200</v>
      </c>
    </row>
    <row r="156" spans="1:8" x14ac:dyDescent="0.25">
      <c r="A156" s="179">
        <v>141</v>
      </c>
      <c r="B156" s="179" t="s">
        <v>1095</v>
      </c>
      <c r="C156" s="181" t="s">
        <v>691</v>
      </c>
      <c r="D156" s="181" t="s">
        <v>1012</v>
      </c>
      <c r="E156" s="179" t="s">
        <v>16</v>
      </c>
      <c r="F156" s="179">
        <v>40</v>
      </c>
      <c r="G156" s="179">
        <f>VLOOKUP(C156,'DATA MASTER OBAT'!B:O,10,FALSE)</f>
        <v>500</v>
      </c>
      <c r="H156" s="179">
        <f t="shared" si="2"/>
        <v>20000</v>
      </c>
    </row>
    <row r="157" spans="1:8" x14ac:dyDescent="0.25">
      <c r="A157" s="179">
        <v>142</v>
      </c>
      <c r="B157" s="179" t="s">
        <v>1095</v>
      </c>
      <c r="C157" s="181" t="s">
        <v>693</v>
      </c>
      <c r="D157" s="181" t="s">
        <v>1119</v>
      </c>
      <c r="E157" s="179" t="s">
        <v>348</v>
      </c>
      <c r="F157" s="179">
        <v>1</v>
      </c>
      <c r="G157" s="179">
        <f>VLOOKUP(C157,'DATA MASTER OBAT'!B:O,10,FALSE)</f>
        <v>6600</v>
      </c>
      <c r="H157" s="179">
        <f t="shared" si="2"/>
        <v>6600</v>
      </c>
    </row>
    <row r="158" spans="1:8" x14ac:dyDescent="0.25">
      <c r="A158" s="179">
        <v>143</v>
      </c>
      <c r="B158" s="179" t="s">
        <v>1095</v>
      </c>
      <c r="C158" s="181" t="s">
        <v>714</v>
      </c>
      <c r="D158" s="181" t="s">
        <v>1059</v>
      </c>
      <c r="E158" s="179" t="s">
        <v>30</v>
      </c>
      <c r="F158" s="179">
        <v>65</v>
      </c>
      <c r="G158" s="179">
        <f>VLOOKUP(C158,'DATA MASTER OBAT'!B:O,10,FALSE)</f>
        <v>300</v>
      </c>
      <c r="H158" s="179">
        <f t="shared" si="2"/>
        <v>19500</v>
      </c>
    </row>
    <row r="159" spans="1:8" x14ac:dyDescent="0.25">
      <c r="A159" s="179">
        <v>144</v>
      </c>
      <c r="B159" s="179" t="s">
        <v>1095</v>
      </c>
      <c r="C159" s="181" t="s">
        <v>730</v>
      </c>
      <c r="D159" s="181" t="s">
        <v>1080</v>
      </c>
      <c r="E159" s="179" t="s">
        <v>30</v>
      </c>
      <c r="F159" s="179">
        <v>5</v>
      </c>
      <c r="G159" s="179">
        <f>VLOOKUP(C159,'DATA MASTER OBAT'!B:O,10,FALSE)</f>
        <v>2800</v>
      </c>
      <c r="H159" s="179">
        <f t="shared" si="2"/>
        <v>14000</v>
      </c>
    </row>
    <row r="160" spans="1:8" x14ac:dyDescent="0.25">
      <c r="A160" s="179">
        <v>145</v>
      </c>
      <c r="B160" s="179" t="s">
        <v>1095</v>
      </c>
      <c r="C160" s="181" t="s">
        <v>732</v>
      </c>
      <c r="D160" s="181" t="s">
        <v>1080</v>
      </c>
      <c r="E160" s="179" t="s">
        <v>30</v>
      </c>
      <c r="F160" s="179">
        <v>5</v>
      </c>
      <c r="G160" s="179">
        <f>VLOOKUP(C160,'DATA MASTER OBAT'!B:O,10,FALSE)</f>
        <v>2800</v>
      </c>
      <c r="H160" s="179">
        <f t="shared" si="2"/>
        <v>14000</v>
      </c>
    </row>
    <row r="161" spans="1:8" x14ac:dyDescent="0.25">
      <c r="A161" s="179">
        <v>146</v>
      </c>
      <c r="B161" s="179" t="s">
        <v>1095</v>
      </c>
      <c r="C161" s="181" t="s">
        <v>749</v>
      </c>
      <c r="D161" s="181" t="s">
        <v>1052</v>
      </c>
      <c r="E161" s="179" t="s">
        <v>27</v>
      </c>
      <c r="F161" s="179">
        <v>1</v>
      </c>
      <c r="G161" s="179">
        <f>VLOOKUP(C161,'DATA MASTER OBAT'!B:O,10,FALSE)</f>
        <v>5400</v>
      </c>
      <c r="H161" s="179">
        <f t="shared" si="2"/>
        <v>5400</v>
      </c>
    </row>
    <row r="162" spans="1:8" x14ac:dyDescent="0.25">
      <c r="A162" s="179">
        <v>147</v>
      </c>
      <c r="B162" s="179" t="s">
        <v>1095</v>
      </c>
      <c r="C162" s="181" t="s">
        <v>811</v>
      </c>
      <c r="D162" s="181" t="s">
        <v>1035</v>
      </c>
      <c r="E162" s="179" t="s">
        <v>53</v>
      </c>
      <c r="F162" s="179">
        <v>2</v>
      </c>
      <c r="G162" s="179">
        <f>VLOOKUP(C162,'DATA MASTER OBAT'!B:O,10,FALSE)</f>
        <v>18000</v>
      </c>
      <c r="H162" s="179">
        <f t="shared" si="2"/>
        <v>36000</v>
      </c>
    </row>
    <row r="163" spans="1:8" x14ac:dyDescent="0.25">
      <c r="A163" s="179">
        <v>148</v>
      </c>
      <c r="B163" s="179" t="s">
        <v>1095</v>
      </c>
      <c r="C163" s="181" t="s">
        <v>777</v>
      </c>
      <c r="D163" s="181" t="s">
        <v>778</v>
      </c>
      <c r="E163" s="179" t="s">
        <v>30</v>
      </c>
      <c r="F163" s="179">
        <v>15</v>
      </c>
      <c r="G163" s="179">
        <f>VLOOKUP(C163,'DATA MASTER OBAT'!B:O,10,FALSE)</f>
        <v>1000</v>
      </c>
      <c r="H163" s="179">
        <f t="shared" si="2"/>
        <v>15000</v>
      </c>
    </row>
    <row r="164" spans="1:8" x14ac:dyDescent="0.25">
      <c r="A164" s="179">
        <v>149</v>
      </c>
      <c r="B164" s="179" t="s">
        <v>1095</v>
      </c>
      <c r="C164" s="181" t="s">
        <v>792</v>
      </c>
      <c r="D164" s="181" t="s">
        <v>1003</v>
      </c>
      <c r="E164" s="179" t="s">
        <v>30</v>
      </c>
      <c r="F164" s="179">
        <v>120</v>
      </c>
      <c r="G164" s="179">
        <f>VLOOKUP(C164,'DATA MASTER OBAT'!B:O,10,FALSE)</f>
        <v>1100</v>
      </c>
      <c r="H164" s="179">
        <f t="shared" si="2"/>
        <v>132000</v>
      </c>
    </row>
    <row r="165" spans="1:8" x14ac:dyDescent="0.25">
      <c r="A165" s="179">
        <v>150</v>
      </c>
      <c r="B165" s="179" t="s">
        <v>1095</v>
      </c>
      <c r="C165" s="181" t="s">
        <v>786</v>
      </c>
      <c r="D165" s="181" t="s">
        <v>1015</v>
      </c>
      <c r="E165" s="179" t="s">
        <v>30</v>
      </c>
      <c r="F165" s="179">
        <v>60</v>
      </c>
      <c r="G165" s="179">
        <f>VLOOKUP(C165,'DATA MASTER OBAT'!B:O,10,FALSE)</f>
        <v>300</v>
      </c>
      <c r="H165" s="179">
        <f t="shared" si="2"/>
        <v>18000</v>
      </c>
    </row>
    <row r="166" spans="1:8" x14ac:dyDescent="0.25">
      <c r="A166" s="179">
        <v>151</v>
      </c>
      <c r="B166" s="179" t="s">
        <v>1095</v>
      </c>
      <c r="C166" s="181" t="s">
        <v>798</v>
      </c>
      <c r="D166" s="181" t="s">
        <v>1107</v>
      </c>
      <c r="E166" s="179" t="s">
        <v>30</v>
      </c>
      <c r="F166" s="179">
        <v>2</v>
      </c>
      <c r="G166" s="179">
        <f>VLOOKUP(C166,'DATA MASTER OBAT'!B:O,10,FALSE)</f>
        <v>15600</v>
      </c>
      <c r="H166" s="179">
        <f t="shared" si="2"/>
        <v>31200</v>
      </c>
    </row>
    <row r="167" spans="1:8" x14ac:dyDescent="0.25">
      <c r="A167" s="179">
        <v>152</v>
      </c>
      <c r="B167" s="179" t="s">
        <v>1123</v>
      </c>
      <c r="C167" s="181" t="s">
        <v>14</v>
      </c>
      <c r="D167" s="181" t="s">
        <v>1134</v>
      </c>
      <c r="E167" s="179" t="s">
        <v>30</v>
      </c>
      <c r="F167" s="179">
        <v>10</v>
      </c>
      <c r="G167" s="179">
        <f>VLOOKUP(C167,'DATA MASTER OBAT'!B:O,10,FALSE)</f>
        <v>900</v>
      </c>
      <c r="H167" s="179">
        <f t="shared" si="2"/>
        <v>9000</v>
      </c>
    </row>
    <row r="168" spans="1:8" x14ac:dyDescent="0.25">
      <c r="A168" s="179">
        <v>153</v>
      </c>
      <c r="B168" s="179" t="s">
        <v>1123</v>
      </c>
      <c r="C168" s="181" t="s">
        <v>40</v>
      </c>
      <c r="D168" s="181" t="s">
        <v>1006</v>
      </c>
      <c r="E168" s="179" t="s">
        <v>30</v>
      </c>
      <c r="F168" s="179">
        <v>30</v>
      </c>
      <c r="G168" s="179">
        <f>VLOOKUP(C168,'DATA MASTER OBAT'!B:O,10,FALSE)</f>
        <v>300</v>
      </c>
      <c r="H168" s="179">
        <f t="shared" si="2"/>
        <v>9000</v>
      </c>
    </row>
    <row r="169" spans="1:8" x14ac:dyDescent="0.25">
      <c r="A169" s="179">
        <v>154</v>
      </c>
      <c r="B169" s="179" t="s">
        <v>1123</v>
      </c>
      <c r="C169" s="181" t="s">
        <v>57</v>
      </c>
      <c r="D169" s="181" t="s">
        <v>995</v>
      </c>
      <c r="E169" s="179" t="s">
        <v>30</v>
      </c>
      <c r="F169" s="179">
        <v>30</v>
      </c>
      <c r="G169" s="179">
        <f>VLOOKUP(C169,'DATA MASTER OBAT'!B:O,10,FALSE)</f>
        <v>300</v>
      </c>
      <c r="H169" s="179">
        <f t="shared" si="2"/>
        <v>9000</v>
      </c>
    </row>
    <row r="170" spans="1:8" x14ac:dyDescent="0.25">
      <c r="A170" s="179">
        <v>155</v>
      </c>
      <c r="B170" s="179" t="s">
        <v>1123</v>
      </c>
      <c r="C170" s="181" t="s">
        <v>71</v>
      </c>
      <c r="D170" s="181" t="s">
        <v>999</v>
      </c>
      <c r="E170" s="179" t="s">
        <v>30</v>
      </c>
      <c r="F170" s="179">
        <v>60</v>
      </c>
      <c r="G170" s="179">
        <f>VLOOKUP(C170,'DATA MASTER OBAT'!B:O,10,FALSE)</f>
        <v>300</v>
      </c>
      <c r="H170" s="179">
        <f t="shared" si="2"/>
        <v>18000</v>
      </c>
    </row>
    <row r="171" spans="1:8" x14ac:dyDescent="0.25">
      <c r="A171" s="179">
        <v>156</v>
      </c>
      <c r="B171" s="179" t="s">
        <v>1123</v>
      </c>
      <c r="C171" s="181" t="s">
        <v>77</v>
      </c>
      <c r="D171" s="181" t="s">
        <v>1019</v>
      </c>
      <c r="E171" s="179" t="s">
        <v>30</v>
      </c>
      <c r="F171" s="179">
        <v>150</v>
      </c>
      <c r="G171" s="179">
        <f>VLOOKUP(C171,'DATA MASTER OBAT'!B:O,10,FALSE)</f>
        <v>500</v>
      </c>
      <c r="H171" s="179">
        <f t="shared" si="2"/>
        <v>75000</v>
      </c>
    </row>
    <row r="172" spans="1:8" x14ac:dyDescent="0.25">
      <c r="A172" s="179">
        <v>157</v>
      </c>
      <c r="B172" s="179" t="s">
        <v>1123</v>
      </c>
      <c r="C172" s="181" t="s">
        <v>84</v>
      </c>
      <c r="D172" s="181" t="s">
        <v>1092</v>
      </c>
      <c r="E172" s="179" t="s">
        <v>30</v>
      </c>
      <c r="F172" s="179">
        <v>20</v>
      </c>
      <c r="G172" s="179">
        <f>VLOOKUP(C172,'DATA MASTER OBAT'!B:O,10,FALSE)</f>
        <v>500</v>
      </c>
      <c r="H172" s="179">
        <f t="shared" si="2"/>
        <v>10000</v>
      </c>
    </row>
    <row r="173" spans="1:8" x14ac:dyDescent="0.25">
      <c r="A173" s="179">
        <v>158</v>
      </c>
      <c r="B173" s="179" t="s">
        <v>1123</v>
      </c>
      <c r="C173" s="181" t="s">
        <v>105</v>
      </c>
      <c r="D173" s="181" t="s">
        <v>1105</v>
      </c>
      <c r="E173" s="179" t="s">
        <v>30</v>
      </c>
      <c r="F173" s="179">
        <v>20</v>
      </c>
      <c r="G173" s="179">
        <f>VLOOKUP(C173,'DATA MASTER OBAT'!B:O,10,FALSE)</f>
        <v>200</v>
      </c>
      <c r="H173" s="179">
        <f t="shared" si="2"/>
        <v>4000</v>
      </c>
    </row>
    <row r="174" spans="1:8" x14ac:dyDescent="0.25">
      <c r="A174" s="179">
        <v>159</v>
      </c>
      <c r="B174" s="179" t="s">
        <v>1123</v>
      </c>
      <c r="C174" s="181" t="s">
        <v>121</v>
      </c>
      <c r="D174" s="181" t="s">
        <v>990</v>
      </c>
      <c r="E174" s="179" t="s">
        <v>30</v>
      </c>
      <c r="F174" s="179">
        <v>20</v>
      </c>
      <c r="G174" s="179">
        <f>VLOOKUP(C174,'DATA MASTER OBAT'!B:O,10,FALSE)</f>
        <v>400</v>
      </c>
      <c r="H174" s="179">
        <f t="shared" si="2"/>
        <v>8000</v>
      </c>
    </row>
    <row r="175" spans="1:8" x14ac:dyDescent="0.25">
      <c r="A175" s="179">
        <v>160</v>
      </c>
      <c r="B175" s="179" t="s">
        <v>1123</v>
      </c>
      <c r="C175" s="181" t="s">
        <v>182</v>
      </c>
      <c r="D175" s="181" t="s">
        <v>1017</v>
      </c>
      <c r="E175" s="179" t="s">
        <v>30</v>
      </c>
      <c r="F175" s="179">
        <v>30</v>
      </c>
      <c r="G175" s="179">
        <f>VLOOKUP(C175,'DATA MASTER OBAT'!B:O,10,FALSE)</f>
        <v>600</v>
      </c>
      <c r="H175" s="179">
        <f t="shared" si="2"/>
        <v>18000</v>
      </c>
    </row>
    <row r="176" spans="1:8" x14ac:dyDescent="0.25">
      <c r="A176" s="179">
        <v>161</v>
      </c>
      <c r="B176" s="179" t="s">
        <v>1123</v>
      </c>
      <c r="C176" s="181" t="s">
        <v>167</v>
      </c>
      <c r="D176" s="181" t="s">
        <v>1042</v>
      </c>
      <c r="E176" s="179" t="s">
        <v>27</v>
      </c>
      <c r="F176" s="179">
        <v>1</v>
      </c>
      <c r="G176" s="179">
        <f>VLOOKUP(C176,'DATA MASTER OBAT'!B:O,10,FALSE)</f>
        <v>14900</v>
      </c>
      <c r="H176" s="179">
        <f t="shared" si="2"/>
        <v>14900</v>
      </c>
    </row>
    <row r="177" spans="1:8" x14ac:dyDescent="0.25">
      <c r="A177" s="179">
        <v>162</v>
      </c>
      <c r="B177" s="179" t="s">
        <v>1123</v>
      </c>
      <c r="C177" s="181" t="s">
        <v>149</v>
      </c>
      <c r="D177" s="181" t="s">
        <v>1137</v>
      </c>
      <c r="E177" s="179" t="s">
        <v>53</v>
      </c>
      <c r="F177" s="179">
        <v>1</v>
      </c>
      <c r="G177" s="179">
        <f>VLOOKUP(C177,'DATA MASTER OBAT'!B:O,10,FALSE)</f>
        <v>23800</v>
      </c>
      <c r="H177" s="179">
        <f t="shared" si="2"/>
        <v>23800</v>
      </c>
    </row>
    <row r="178" spans="1:8" x14ac:dyDescent="0.25">
      <c r="A178" s="179">
        <v>163</v>
      </c>
      <c r="B178" s="179" t="s">
        <v>1123</v>
      </c>
      <c r="C178" s="181" t="s">
        <v>219</v>
      </c>
      <c r="D178" s="181" t="s">
        <v>1032</v>
      </c>
      <c r="E178" s="179" t="s">
        <v>30</v>
      </c>
      <c r="F178" s="179">
        <v>30</v>
      </c>
      <c r="G178" s="179">
        <f>VLOOKUP(C178,'DATA MASTER OBAT'!B:O,10,FALSE)</f>
        <v>800</v>
      </c>
      <c r="H178" s="179">
        <f t="shared" si="2"/>
        <v>24000</v>
      </c>
    </row>
    <row r="179" spans="1:8" x14ac:dyDescent="0.25">
      <c r="A179" s="179">
        <v>164</v>
      </c>
      <c r="B179" s="179" t="s">
        <v>1123</v>
      </c>
      <c r="C179" s="181" t="s">
        <v>327</v>
      </c>
      <c r="D179" s="181" t="s">
        <v>1031</v>
      </c>
      <c r="E179" s="179" t="s">
        <v>30</v>
      </c>
      <c r="F179" s="179">
        <v>30</v>
      </c>
      <c r="G179" s="179">
        <f>VLOOKUP(C179,'DATA MASTER OBAT'!B:O,10,FALSE)</f>
        <v>1700</v>
      </c>
      <c r="H179" s="179">
        <f t="shared" si="2"/>
        <v>51000</v>
      </c>
    </row>
    <row r="180" spans="1:8" x14ac:dyDescent="0.25">
      <c r="A180" s="179">
        <v>165</v>
      </c>
      <c r="B180" s="179" t="s">
        <v>1123</v>
      </c>
      <c r="C180" s="181" t="s">
        <v>282</v>
      </c>
      <c r="D180" s="181" t="s">
        <v>993</v>
      </c>
      <c r="E180" s="179" t="s">
        <v>30</v>
      </c>
      <c r="F180" s="179">
        <v>10</v>
      </c>
      <c r="G180" s="179">
        <f>VLOOKUP(C180,'DATA MASTER OBAT'!B:O,10,FALSE)</f>
        <v>300</v>
      </c>
      <c r="H180" s="179">
        <f t="shared" si="2"/>
        <v>3000</v>
      </c>
    </row>
    <row r="181" spans="1:8" x14ac:dyDescent="0.25">
      <c r="A181" s="179">
        <v>166</v>
      </c>
      <c r="B181" s="179" t="s">
        <v>1123</v>
      </c>
      <c r="C181" s="181" t="s">
        <v>214</v>
      </c>
      <c r="D181" s="181" t="s">
        <v>1106</v>
      </c>
      <c r="E181" s="179" t="s">
        <v>19</v>
      </c>
      <c r="F181" s="179">
        <v>10</v>
      </c>
      <c r="G181" s="179">
        <f>VLOOKUP(C181,'DATA MASTER OBAT'!B:O,10,FALSE)</f>
        <v>800</v>
      </c>
      <c r="H181" s="179">
        <f t="shared" si="2"/>
        <v>8000</v>
      </c>
    </row>
    <row r="182" spans="1:8" x14ac:dyDescent="0.25">
      <c r="A182" s="179">
        <v>167</v>
      </c>
      <c r="B182" s="179" t="s">
        <v>1123</v>
      </c>
      <c r="C182" s="181" t="s">
        <v>332</v>
      </c>
      <c r="D182" s="181" t="s">
        <v>1039</v>
      </c>
      <c r="E182" s="179" t="s">
        <v>30</v>
      </c>
      <c r="F182" s="179">
        <v>20</v>
      </c>
      <c r="G182" s="179">
        <f>VLOOKUP(C182,'DATA MASTER OBAT'!B:O,10,FALSE)</f>
        <v>500</v>
      </c>
      <c r="H182" s="179">
        <f t="shared" si="2"/>
        <v>10000</v>
      </c>
    </row>
    <row r="183" spans="1:8" x14ac:dyDescent="0.25">
      <c r="A183" s="179">
        <v>168</v>
      </c>
      <c r="B183" s="179" t="s">
        <v>1123</v>
      </c>
      <c r="C183" s="181" t="s">
        <v>375</v>
      </c>
      <c r="D183" s="181" t="s">
        <v>1010</v>
      </c>
      <c r="E183" s="179" t="s">
        <v>30</v>
      </c>
      <c r="F183" s="179">
        <v>60</v>
      </c>
      <c r="G183" s="179">
        <f>VLOOKUP(C183,'DATA MASTER OBAT'!B:O,10,FALSE)</f>
        <v>2700</v>
      </c>
      <c r="H183" s="179">
        <f t="shared" si="2"/>
        <v>162000</v>
      </c>
    </row>
    <row r="184" spans="1:8" x14ac:dyDescent="0.25">
      <c r="A184" s="179">
        <v>169</v>
      </c>
      <c r="B184" s="179" t="s">
        <v>1123</v>
      </c>
      <c r="C184" s="181" t="s">
        <v>439</v>
      </c>
      <c r="D184" s="181" t="s">
        <v>1124</v>
      </c>
      <c r="E184" s="179" t="s">
        <v>19</v>
      </c>
      <c r="F184" s="179">
        <v>23</v>
      </c>
      <c r="G184" s="179">
        <f>VLOOKUP(C184,'DATA MASTER OBAT'!B:O,10,FALSE)</f>
        <v>400</v>
      </c>
      <c r="H184" s="179">
        <f t="shared" si="2"/>
        <v>9200</v>
      </c>
    </row>
    <row r="185" spans="1:8" x14ac:dyDescent="0.25">
      <c r="A185" s="179">
        <v>170</v>
      </c>
      <c r="B185" s="179" t="s">
        <v>1123</v>
      </c>
      <c r="C185" s="181" t="s">
        <v>443</v>
      </c>
      <c r="D185" s="181" t="s">
        <v>1124</v>
      </c>
      <c r="E185" s="179" t="s">
        <v>30</v>
      </c>
      <c r="F185" s="179">
        <v>37</v>
      </c>
      <c r="G185" s="179">
        <f>VLOOKUP(C185,'DATA MASTER OBAT'!B:O,10,FALSE)</f>
        <v>300</v>
      </c>
      <c r="H185" s="179">
        <f t="shared" si="2"/>
        <v>11100</v>
      </c>
    </row>
    <row r="186" spans="1:8" x14ac:dyDescent="0.25">
      <c r="A186" s="179">
        <v>171</v>
      </c>
      <c r="B186" s="179" t="s">
        <v>1123</v>
      </c>
      <c r="C186" s="181" t="s">
        <v>445</v>
      </c>
      <c r="D186" s="181" t="s">
        <v>1116</v>
      </c>
      <c r="E186" s="179" t="s">
        <v>30</v>
      </c>
      <c r="F186" s="179">
        <v>30</v>
      </c>
      <c r="G186" s="179">
        <f>VLOOKUP(C186,'DATA MASTER OBAT'!B:O,10,FALSE)</f>
        <v>400</v>
      </c>
      <c r="H186" s="179">
        <f t="shared" si="2"/>
        <v>12000</v>
      </c>
    </row>
    <row r="187" spans="1:8" x14ac:dyDescent="0.25">
      <c r="A187" s="179">
        <v>172</v>
      </c>
      <c r="B187" s="179" t="s">
        <v>1123</v>
      </c>
      <c r="C187" s="181" t="s">
        <v>482</v>
      </c>
      <c r="D187" s="181" t="s">
        <v>1076</v>
      </c>
      <c r="E187" s="179" t="s">
        <v>27</v>
      </c>
      <c r="F187" s="179">
        <v>2</v>
      </c>
      <c r="G187" s="179">
        <f>VLOOKUP(C187,'DATA MASTER OBAT'!B:O,10,FALSE)</f>
        <v>11400</v>
      </c>
      <c r="H187" s="179">
        <f t="shared" si="2"/>
        <v>22800</v>
      </c>
    </row>
    <row r="188" spans="1:8" x14ac:dyDescent="0.25">
      <c r="A188" s="179">
        <v>173</v>
      </c>
      <c r="B188" s="179" t="s">
        <v>1123</v>
      </c>
      <c r="C188" s="181" t="s">
        <v>505</v>
      </c>
      <c r="D188" s="181" t="s">
        <v>987</v>
      </c>
      <c r="E188" s="179" t="s">
        <v>30</v>
      </c>
      <c r="F188" s="179">
        <v>10</v>
      </c>
      <c r="G188" s="179">
        <f>VLOOKUP(C188,'DATA MASTER OBAT'!B:O,10,FALSE)</f>
        <v>500</v>
      </c>
      <c r="H188" s="179">
        <f t="shared" si="2"/>
        <v>5000</v>
      </c>
    </row>
    <row r="189" spans="1:8" x14ac:dyDescent="0.25">
      <c r="A189" s="179">
        <v>174</v>
      </c>
      <c r="B189" s="179" t="s">
        <v>1123</v>
      </c>
      <c r="C189" s="181" t="s">
        <v>524</v>
      </c>
      <c r="D189" s="181" t="s">
        <v>1054</v>
      </c>
      <c r="E189" s="179" t="s">
        <v>30</v>
      </c>
      <c r="F189" s="179">
        <v>10</v>
      </c>
      <c r="G189" s="179">
        <f>VLOOKUP(C189,'DATA MASTER OBAT'!B:O,10,FALSE)</f>
        <v>600</v>
      </c>
      <c r="H189" s="179">
        <f t="shared" si="2"/>
        <v>6000</v>
      </c>
    </row>
    <row r="190" spans="1:8" x14ac:dyDescent="0.25">
      <c r="A190" s="179">
        <v>175</v>
      </c>
      <c r="B190" s="179" t="s">
        <v>1123</v>
      </c>
      <c r="C190" s="181" t="s">
        <v>575</v>
      </c>
      <c r="D190" s="181" t="s">
        <v>1131</v>
      </c>
      <c r="E190" s="179" t="s">
        <v>30</v>
      </c>
      <c r="F190" s="179">
        <v>10</v>
      </c>
      <c r="G190" s="179">
        <f>VLOOKUP(C190,'DATA MASTER OBAT'!B:O,10,FALSE)</f>
        <v>400</v>
      </c>
      <c r="H190" s="179">
        <f t="shared" si="2"/>
        <v>4000</v>
      </c>
    </row>
    <row r="191" spans="1:8" x14ac:dyDescent="0.25">
      <c r="A191" s="179">
        <v>176</v>
      </c>
      <c r="B191" s="179" t="s">
        <v>1123</v>
      </c>
      <c r="C191" s="181" t="s">
        <v>579</v>
      </c>
      <c r="D191" s="181" t="s">
        <v>1088</v>
      </c>
      <c r="E191" s="179" t="s">
        <v>30</v>
      </c>
      <c r="F191" s="179">
        <v>15</v>
      </c>
      <c r="G191" s="179">
        <f>VLOOKUP(C191,'DATA MASTER OBAT'!B:O,10,FALSE)</f>
        <v>500</v>
      </c>
      <c r="H191" s="179">
        <f t="shared" si="2"/>
        <v>7500</v>
      </c>
    </row>
    <row r="192" spans="1:8" x14ac:dyDescent="0.25">
      <c r="A192" s="179">
        <v>177</v>
      </c>
      <c r="B192" s="179" t="s">
        <v>1123</v>
      </c>
      <c r="C192" s="181" t="s">
        <v>622</v>
      </c>
      <c r="D192" s="181" t="s">
        <v>1001</v>
      </c>
      <c r="E192" s="179" t="s">
        <v>53</v>
      </c>
      <c r="F192" s="179">
        <v>1</v>
      </c>
      <c r="G192" s="179">
        <f>VLOOKUP(C192,'DATA MASTER OBAT'!B:O,10,FALSE)</f>
        <v>26100</v>
      </c>
      <c r="H192" s="179">
        <f t="shared" si="2"/>
        <v>26100</v>
      </c>
    </row>
    <row r="193" spans="1:8" x14ac:dyDescent="0.25">
      <c r="A193" s="179">
        <v>178</v>
      </c>
      <c r="B193" s="179" t="s">
        <v>1123</v>
      </c>
      <c r="C193" s="181" t="s">
        <v>588</v>
      </c>
      <c r="D193" s="181" t="s">
        <v>1008</v>
      </c>
      <c r="E193" s="179" t="s">
        <v>30</v>
      </c>
      <c r="F193" s="179">
        <v>270</v>
      </c>
      <c r="G193" s="179">
        <f>VLOOKUP(C193,'DATA MASTER OBAT'!B:O,10,FALSE)</f>
        <v>300</v>
      </c>
      <c r="H193" s="179">
        <f t="shared" si="2"/>
        <v>81000</v>
      </c>
    </row>
    <row r="194" spans="1:8" x14ac:dyDescent="0.25">
      <c r="A194" s="179">
        <v>179</v>
      </c>
      <c r="B194" s="179" t="s">
        <v>1123</v>
      </c>
      <c r="C194" s="181" t="s">
        <v>600</v>
      </c>
      <c r="D194" s="181" t="s">
        <v>1014</v>
      </c>
      <c r="E194" s="179" t="s">
        <v>30</v>
      </c>
      <c r="F194" s="179">
        <v>20</v>
      </c>
      <c r="G194" s="179">
        <f>VLOOKUP(C194,'DATA MASTER OBAT'!B:O,10,FALSE)</f>
        <v>400</v>
      </c>
      <c r="H194" s="179">
        <f t="shared" si="2"/>
        <v>8000</v>
      </c>
    </row>
    <row r="195" spans="1:8" x14ac:dyDescent="0.25">
      <c r="A195" s="179">
        <v>180</v>
      </c>
      <c r="B195" s="179" t="s">
        <v>1123</v>
      </c>
      <c r="C195" s="181" t="s">
        <v>662</v>
      </c>
      <c r="D195" s="181" t="s">
        <v>1117</v>
      </c>
      <c r="E195" s="179" t="s">
        <v>348</v>
      </c>
      <c r="F195" s="179">
        <v>1</v>
      </c>
      <c r="G195" s="179">
        <f>VLOOKUP(C195,'DATA MASTER OBAT'!B:O,10,FALSE)</f>
        <v>15600</v>
      </c>
      <c r="H195" s="179">
        <f t="shared" si="2"/>
        <v>15600</v>
      </c>
    </row>
    <row r="196" spans="1:8" x14ac:dyDescent="0.25">
      <c r="A196" s="179">
        <v>181</v>
      </c>
      <c r="B196" s="179" t="s">
        <v>1123</v>
      </c>
      <c r="C196" s="181" t="s">
        <v>671</v>
      </c>
      <c r="D196" s="181" t="s">
        <v>1026</v>
      </c>
      <c r="E196" s="179" t="s">
        <v>30</v>
      </c>
      <c r="F196" s="179">
        <v>25</v>
      </c>
      <c r="G196" s="179">
        <f>VLOOKUP(C196,'DATA MASTER OBAT'!B:O,10,FALSE)</f>
        <v>4400</v>
      </c>
      <c r="H196" s="179">
        <f t="shared" si="2"/>
        <v>110000</v>
      </c>
    </row>
    <row r="197" spans="1:8" x14ac:dyDescent="0.25">
      <c r="A197" s="179">
        <v>182</v>
      </c>
      <c r="B197" s="179" t="s">
        <v>1123</v>
      </c>
      <c r="C197" s="181" t="s">
        <v>660</v>
      </c>
      <c r="D197" s="181" t="s">
        <v>1093</v>
      </c>
      <c r="E197" s="179" t="s">
        <v>30</v>
      </c>
      <c r="F197" s="179">
        <v>10</v>
      </c>
      <c r="G197" s="179">
        <f>VLOOKUP(C197,'DATA MASTER OBAT'!B:O,10,FALSE)</f>
        <v>1100</v>
      </c>
      <c r="H197" s="179">
        <f t="shared" si="2"/>
        <v>11000</v>
      </c>
    </row>
    <row r="198" spans="1:8" x14ac:dyDescent="0.25">
      <c r="A198" s="179">
        <v>183</v>
      </c>
      <c r="B198" s="179" t="s">
        <v>1123</v>
      </c>
      <c r="C198" s="181" t="s">
        <v>639</v>
      </c>
      <c r="D198" s="181" t="s">
        <v>1028</v>
      </c>
      <c r="E198" s="179" t="s">
        <v>30</v>
      </c>
      <c r="F198" s="179">
        <v>7</v>
      </c>
      <c r="G198" s="179">
        <f>VLOOKUP(C198,'DATA MASTER OBAT'!B:O,10,FALSE)</f>
        <v>400</v>
      </c>
      <c r="H198" s="179">
        <f t="shared" si="2"/>
        <v>2800</v>
      </c>
    </row>
    <row r="199" spans="1:8" x14ac:dyDescent="0.25">
      <c r="A199" s="179">
        <v>184</v>
      </c>
      <c r="B199" s="179" t="s">
        <v>1123</v>
      </c>
      <c r="C199" s="181" t="s">
        <v>641</v>
      </c>
      <c r="D199" s="181" t="s">
        <v>1028</v>
      </c>
      <c r="E199" s="179" t="s">
        <v>30</v>
      </c>
      <c r="F199" s="179">
        <v>13</v>
      </c>
      <c r="G199" s="179">
        <f>VLOOKUP(C199,'DATA MASTER OBAT'!B:O,10,FALSE)</f>
        <v>400</v>
      </c>
      <c r="H199" s="179">
        <f t="shared" si="2"/>
        <v>5200</v>
      </c>
    </row>
    <row r="200" spans="1:8" x14ac:dyDescent="0.25">
      <c r="A200" s="179">
        <v>185</v>
      </c>
      <c r="B200" s="179" t="s">
        <v>1123</v>
      </c>
      <c r="C200" s="181" t="s">
        <v>691</v>
      </c>
      <c r="D200" s="181" t="s">
        <v>1012</v>
      </c>
      <c r="E200" s="179" t="s">
        <v>16</v>
      </c>
      <c r="F200" s="179">
        <v>55</v>
      </c>
      <c r="G200" s="179">
        <f>VLOOKUP(C200,'DATA MASTER OBAT'!B:O,10,FALSE)</f>
        <v>500</v>
      </c>
      <c r="H200" s="179">
        <f t="shared" si="2"/>
        <v>27500</v>
      </c>
    </row>
    <row r="201" spans="1:8" x14ac:dyDescent="0.25">
      <c r="A201" s="179">
        <v>186</v>
      </c>
      <c r="B201" s="179" t="s">
        <v>1123</v>
      </c>
      <c r="C201" s="181" t="s">
        <v>712</v>
      </c>
      <c r="D201" s="181" t="s">
        <v>1059</v>
      </c>
      <c r="E201" s="179" t="s">
        <v>30</v>
      </c>
      <c r="F201" s="179">
        <v>10</v>
      </c>
      <c r="G201" s="179">
        <f>VLOOKUP(C201,'DATA MASTER OBAT'!B:O,10,FALSE)</f>
        <v>300</v>
      </c>
      <c r="H201" s="179">
        <f t="shared" si="2"/>
        <v>3000</v>
      </c>
    </row>
    <row r="202" spans="1:8" x14ac:dyDescent="0.25">
      <c r="A202" s="179">
        <v>187</v>
      </c>
      <c r="B202" s="179" t="s">
        <v>1123</v>
      </c>
      <c r="C202" s="181" t="s">
        <v>714</v>
      </c>
      <c r="D202" s="181" t="s">
        <v>1059</v>
      </c>
      <c r="E202" s="179" t="s">
        <v>30</v>
      </c>
      <c r="F202" s="179">
        <v>20</v>
      </c>
      <c r="G202" s="179">
        <f>VLOOKUP(C202,'DATA MASTER OBAT'!B:O,10,FALSE)</f>
        <v>300</v>
      </c>
      <c r="H202" s="179">
        <f t="shared" si="2"/>
        <v>6000</v>
      </c>
    </row>
    <row r="203" spans="1:8" x14ac:dyDescent="0.25">
      <c r="A203" s="179">
        <v>188</v>
      </c>
      <c r="B203" s="179" t="s">
        <v>1123</v>
      </c>
      <c r="C203" s="181" t="s">
        <v>732</v>
      </c>
      <c r="D203" s="181" t="s">
        <v>1080</v>
      </c>
      <c r="E203" s="179" t="s">
        <v>30</v>
      </c>
      <c r="F203" s="179">
        <v>15</v>
      </c>
      <c r="G203" s="179">
        <f>VLOOKUP(C203,'DATA MASTER OBAT'!B:O,10,FALSE)</f>
        <v>2800</v>
      </c>
      <c r="H203" s="179">
        <f t="shared" si="2"/>
        <v>42000</v>
      </c>
    </row>
    <row r="204" spans="1:8" x14ac:dyDescent="0.25">
      <c r="A204" s="179">
        <v>189</v>
      </c>
      <c r="B204" s="179" t="s">
        <v>1123</v>
      </c>
      <c r="C204" s="181" t="s">
        <v>811</v>
      </c>
      <c r="D204" s="181" t="s">
        <v>1035</v>
      </c>
      <c r="E204" s="179" t="s">
        <v>53</v>
      </c>
      <c r="F204" s="179">
        <v>2</v>
      </c>
      <c r="G204" s="179">
        <f>VLOOKUP(C204,'DATA MASTER OBAT'!B:O,10,FALSE)</f>
        <v>18000</v>
      </c>
      <c r="H204" s="179">
        <f t="shared" si="2"/>
        <v>36000</v>
      </c>
    </row>
    <row r="205" spans="1:8" x14ac:dyDescent="0.25">
      <c r="A205" s="179">
        <v>190</v>
      </c>
      <c r="B205" s="179" t="s">
        <v>1123</v>
      </c>
      <c r="C205" s="181" t="s">
        <v>792</v>
      </c>
      <c r="D205" s="181" t="s">
        <v>1003</v>
      </c>
      <c r="E205" s="179" t="s">
        <v>30</v>
      </c>
      <c r="F205" s="179">
        <v>14</v>
      </c>
      <c r="G205" s="179">
        <f>VLOOKUP(C205,'DATA MASTER OBAT'!B:O,10,FALSE)</f>
        <v>1100</v>
      </c>
      <c r="H205" s="179">
        <f t="shared" si="2"/>
        <v>15400</v>
      </c>
    </row>
    <row r="206" spans="1:8" x14ac:dyDescent="0.25">
      <c r="A206" s="179">
        <v>191</v>
      </c>
      <c r="B206" s="179" t="s">
        <v>1123</v>
      </c>
      <c r="C206" s="181" t="s">
        <v>794</v>
      </c>
      <c r="D206" s="181" t="s">
        <v>1003</v>
      </c>
      <c r="E206" s="179" t="s">
        <v>30</v>
      </c>
      <c r="F206" s="179">
        <v>46</v>
      </c>
      <c r="G206" s="179">
        <f>VLOOKUP(C206,'DATA MASTER OBAT'!B:O,10,FALSE)</f>
        <v>1100</v>
      </c>
      <c r="H206" s="179">
        <f t="shared" si="2"/>
        <v>50600</v>
      </c>
    </row>
    <row r="207" spans="1:8" x14ac:dyDescent="0.25">
      <c r="A207" s="179">
        <v>192</v>
      </c>
      <c r="B207" s="179" t="s">
        <v>1123</v>
      </c>
      <c r="C207" s="181" t="s">
        <v>786</v>
      </c>
      <c r="D207" s="181" t="s">
        <v>1015</v>
      </c>
      <c r="E207" s="179" t="s">
        <v>30</v>
      </c>
      <c r="F207" s="179">
        <v>75</v>
      </c>
      <c r="G207" s="179">
        <f>VLOOKUP(C207,'DATA MASTER OBAT'!B:O,10,FALSE)</f>
        <v>300</v>
      </c>
      <c r="H207" s="179">
        <f t="shared" si="2"/>
        <v>22500</v>
      </c>
    </row>
    <row r="208" spans="1:8" x14ac:dyDescent="0.25">
      <c r="A208" s="179">
        <v>193</v>
      </c>
      <c r="B208" s="179" t="s">
        <v>1123</v>
      </c>
      <c r="C208" s="181" t="s">
        <v>798</v>
      </c>
      <c r="D208" s="181" t="s">
        <v>1107</v>
      </c>
      <c r="E208" s="179" t="s">
        <v>30</v>
      </c>
      <c r="F208" s="179">
        <v>3</v>
      </c>
      <c r="G208" s="179">
        <f>VLOOKUP(C208,'DATA MASTER OBAT'!B:O,10,FALSE)</f>
        <v>15600</v>
      </c>
      <c r="H208" s="179">
        <f t="shared" si="2"/>
        <v>46800</v>
      </c>
    </row>
    <row r="209" spans="1:8" x14ac:dyDescent="0.25">
      <c r="A209" s="179">
        <v>194</v>
      </c>
      <c r="B209" s="179" t="s">
        <v>1123</v>
      </c>
      <c r="C209" s="181" t="s">
        <v>822</v>
      </c>
      <c r="D209" s="181" t="s">
        <v>1040</v>
      </c>
      <c r="E209" s="179" t="s">
        <v>30</v>
      </c>
      <c r="F209" s="179">
        <v>40</v>
      </c>
      <c r="G209" s="179">
        <f>VLOOKUP(C209,'DATA MASTER OBAT'!B:O,10,FALSE)</f>
        <v>700</v>
      </c>
      <c r="H209" s="179">
        <f t="shared" ref="H209:H272" si="3">G209*F209</f>
        <v>28000</v>
      </c>
    </row>
    <row r="210" spans="1:8" x14ac:dyDescent="0.25">
      <c r="A210" s="179">
        <v>195</v>
      </c>
      <c r="B210" s="179" t="s">
        <v>1140</v>
      </c>
      <c r="C210" s="181" t="s">
        <v>14</v>
      </c>
      <c r="D210" s="181" t="s">
        <v>1134</v>
      </c>
      <c r="E210" s="179" t="s">
        <v>30</v>
      </c>
      <c r="F210" s="179">
        <v>15</v>
      </c>
      <c r="G210" s="179">
        <f>VLOOKUP(C210,'DATA MASTER OBAT'!B:O,10,FALSE)</f>
        <v>900</v>
      </c>
      <c r="H210" s="179">
        <f t="shared" si="3"/>
        <v>13500</v>
      </c>
    </row>
    <row r="211" spans="1:8" x14ac:dyDescent="0.25">
      <c r="A211" s="179">
        <v>196</v>
      </c>
      <c r="B211" s="179" t="s">
        <v>1140</v>
      </c>
      <c r="C211" s="181" t="s">
        <v>57</v>
      </c>
      <c r="D211" s="181" t="s">
        <v>995</v>
      </c>
      <c r="E211" s="179" t="s">
        <v>30</v>
      </c>
      <c r="F211" s="179">
        <v>30</v>
      </c>
      <c r="G211" s="179">
        <f>VLOOKUP(C211,'DATA MASTER OBAT'!B:O,10,FALSE)</f>
        <v>300</v>
      </c>
      <c r="H211" s="179">
        <f t="shared" si="3"/>
        <v>9000</v>
      </c>
    </row>
    <row r="212" spans="1:8" x14ac:dyDescent="0.25">
      <c r="A212" s="179">
        <v>197</v>
      </c>
      <c r="B212" s="179" t="s">
        <v>1140</v>
      </c>
      <c r="C212" s="181" t="s">
        <v>71</v>
      </c>
      <c r="D212" s="181" t="s">
        <v>999</v>
      </c>
      <c r="E212" s="179" t="s">
        <v>30</v>
      </c>
      <c r="F212" s="179">
        <v>60</v>
      </c>
      <c r="G212" s="179">
        <f>VLOOKUP(C212,'DATA MASTER OBAT'!B:O,10,FALSE)</f>
        <v>300</v>
      </c>
      <c r="H212" s="179">
        <f t="shared" si="3"/>
        <v>18000</v>
      </c>
    </row>
    <row r="213" spans="1:8" x14ac:dyDescent="0.25">
      <c r="A213" s="179">
        <v>198</v>
      </c>
      <c r="B213" s="179" t="s">
        <v>1140</v>
      </c>
      <c r="C213" s="181" t="s">
        <v>121</v>
      </c>
      <c r="D213" s="181" t="s">
        <v>990</v>
      </c>
      <c r="E213" s="179" t="s">
        <v>30</v>
      </c>
      <c r="F213" s="179">
        <v>65</v>
      </c>
      <c r="G213" s="179">
        <f>VLOOKUP(C213,'DATA MASTER OBAT'!B:O,10,FALSE)</f>
        <v>400</v>
      </c>
      <c r="H213" s="179">
        <f t="shared" si="3"/>
        <v>26000</v>
      </c>
    </row>
    <row r="214" spans="1:8" x14ac:dyDescent="0.25">
      <c r="A214" s="179">
        <v>199</v>
      </c>
      <c r="B214" s="179" t="s">
        <v>1140</v>
      </c>
      <c r="C214" s="181" t="s">
        <v>146</v>
      </c>
      <c r="D214" s="181" t="s">
        <v>139</v>
      </c>
      <c r="E214" s="179" t="s">
        <v>53</v>
      </c>
      <c r="F214" s="179">
        <v>2</v>
      </c>
      <c r="G214" s="179">
        <f>VLOOKUP(C214,'DATA MASTER OBAT'!B:O,10,FALSE)</f>
        <v>5100</v>
      </c>
      <c r="H214" s="179">
        <f t="shared" si="3"/>
        <v>10200</v>
      </c>
    </row>
    <row r="215" spans="1:8" x14ac:dyDescent="0.25">
      <c r="A215" s="179">
        <v>200</v>
      </c>
      <c r="B215" s="179" t="s">
        <v>1140</v>
      </c>
      <c r="C215" s="181" t="s">
        <v>238</v>
      </c>
      <c r="D215" s="181" t="s">
        <v>984</v>
      </c>
      <c r="E215" s="179" t="s">
        <v>30</v>
      </c>
      <c r="F215" s="179">
        <v>10</v>
      </c>
      <c r="G215" s="179">
        <f>VLOOKUP(C215,'DATA MASTER OBAT'!B:O,10,FALSE)</f>
        <v>1000</v>
      </c>
      <c r="H215" s="179">
        <f t="shared" si="3"/>
        <v>10000</v>
      </c>
    </row>
    <row r="216" spans="1:8" x14ac:dyDescent="0.25">
      <c r="A216" s="179">
        <v>201</v>
      </c>
      <c r="B216" s="179" t="s">
        <v>1140</v>
      </c>
      <c r="C216" s="181" t="s">
        <v>248</v>
      </c>
      <c r="D216" s="181" t="s">
        <v>991</v>
      </c>
      <c r="E216" s="179" t="s">
        <v>30</v>
      </c>
      <c r="F216" s="179">
        <v>50</v>
      </c>
      <c r="G216" s="179">
        <f>VLOOKUP(C216,'DATA MASTER OBAT'!B:O,10,FALSE)</f>
        <v>2100</v>
      </c>
      <c r="H216" s="179">
        <f t="shared" si="3"/>
        <v>105000</v>
      </c>
    </row>
    <row r="217" spans="1:8" x14ac:dyDescent="0.25">
      <c r="A217" s="179">
        <v>202</v>
      </c>
      <c r="B217" s="179" t="s">
        <v>1140</v>
      </c>
      <c r="C217" s="181" t="s">
        <v>282</v>
      </c>
      <c r="D217" s="181" t="s">
        <v>993</v>
      </c>
      <c r="E217" s="179" t="s">
        <v>30</v>
      </c>
      <c r="F217" s="179">
        <v>30</v>
      </c>
      <c r="G217" s="179">
        <f>VLOOKUP(C217,'DATA MASTER OBAT'!B:O,10,FALSE)</f>
        <v>300</v>
      </c>
      <c r="H217" s="179">
        <f t="shared" si="3"/>
        <v>9000</v>
      </c>
    </row>
    <row r="218" spans="1:8" x14ac:dyDescent="0.25">
      <c r="A218" s="179">
        <v>203</v>
      </c>
      <c r="B218" s="179" t="s">
        <v>1140</v>
      </c>
      <c r="C218" s="181" t="s">
        <v>375</v>
      </c>
      <c r="D218" s="181" t="s">
        <v>1010</v>
      </c>
      <c r="E218" s="179" t="s">
        <v>30</v>
      </c>
      <c r="F218" s="179">
        <v>15</v>
      </c>
      <c r="G218" s="179">
        <f>VLOOKUP(C218,'DATA MASTER OBAT'!B:O,10,FALSE)</f>
        <v>2700</v>
      </c>
      <c r="H218" s="179">
        <f t="shared" si="3"/>
        <v>40500</v>
      </c>
    </row>
    <row r="219" spans="1:8" x14ac:dyDescent="0.25">
      <c r="A219" s="179">
        <v>204</v>
      </c>
      <c r="B219" s="179" t="s">
        <v>1140</v>
      </c>
      <c r="C219" s="181" t="s">
        <v>379</v>
      </c>
      <c r="D219" s="181" t="s">
        <v>1010</v>
      </c>
      <c r="E219" s="179" t="s">
        <v>30</v>
      </c>
      <c r="F219" s="179">
        <v>15</v>
      </c>
      <c r="G219" s="179">
        <f>VLOOKUP(C219,'DATA MASTER OBAT'!B:O,10,FALSE)</f>
        <v>3000</v>
      </c>
      <c r="H219" s="179">
        <f t="shared" si="3"/>
        <v>45000</v>
      </c>
    </row>
    <row r="220" spans="1:8" x14ac:dyDescent="0.25">
      <c r="A220" s="179">
        <v>205</v>
      </c>
      <c r="B220" s="179" t="s">
        <v>1140</v>
      </c>
      <c r="C220" s="181" t="s">
        <v>385</v>
      </c>
      <c r="D220" s="181" t="s">
        <v>1029</v>
      </c>
      <c r="E220" s="179" t="s">
        <v>30</v>
      </c>
      <c r="F220" s="179">
        <v>30</v>
      </c>
      <c r="G220" s="179">
        <f>VLOOKUP(C220,'DATA MASTER OBAT'!B:O,10,FALSE)</f>
        <v>1900</v>
      </c>
      <c r="H220" s="179">
        <f t="shared" si="3"/>
        <v>57000</v>
      </c>
    </row>
    <row r="221" spans="1:8" x14ac:dyDescent="0.25">
      <c r="A221" s="179">
        <v>206</v>
      </c>
      <c r="B221" s="179" t="s">
        <v>1140</v>
      </c>
      <c r="C221" s="181" t="s">
        <v>395</v>
      </c>
      <c r="D221" s="181" t="s">
        <v>1147</v>
      </c>
      <c r="E221" s="179" t="s">
        <v>53</v>
      </c>
      <c r="F221" s="179">
        <v>1</v>
      </c>
      <c r="G221" s="179">
        <f>VLOOKUP(C221,'DATA MASTER OBAT'!B:O,10,FALSE)</f>
        <v>9800</v>
      </c>
      <c r="H221" s="179">
        <f t="shared" si="3"/>
        <v>9800</v>
      </c>
    </row>
    <row r="222" spans="1:8" x14ac:dyDescent="0.25">
      <c r="A222" s="179">
        <v>207</v>
      </c>
      <c r="B222" s="179" t="s">
        <v>1140</v>
      </c>
      <c r="C222" s="181" t="s">
        <v>413</v>
      </c>
      <c r="D222" s="181" t="s">
        <v>1072</v>
      </c>
      <c r="E222" s="179" t="s">
        <v>53</v>
      </c>
      <c r="F222" s="179">
        <v>1</v>
      </c>
      <c r="G222" s="179">
        <f>VLOOKUP(C222,'DATA MASTER OBAT'!B:O,10,FALSE)</f>
        <v>36700</v>
      </c>
      <c r="H222" s="179">
        <f t="shared" si="3"/>
        <v>36700</v>
      </c>
    </row>
    <row r="223" spans="1:8" x14ac:dyDescent="0.25">
      <c r="A223" s="179">
        <v>208</v>
      </c>
      <c r="B223" s="179" t="s">
        <v>1140</v>
      </c>
      <c r="C223" s="181" t="s">
        <v>443</v>
      </c>
      <c r="D223" s="181" t="s">
        <v>1124</v>
      </c>
      <c r="E223" s="179" t="s">
        <v>30</v>
      </c>
      <c r="F223" s="179">
        <v>10</v>
      </c>
      <c r="G223" s="179">
        <f>VLOOKUP(C223,'DATA MASTER OBAT'!B:O,10,FALSE)</f>
        <v>300</v>
      </c>
      <c r="H223" s="179">
        <f t="shared" si="3"/>
        <v>3000</v>
      </c>
    </row>
    <row r="224" spans="1:8" x14ac:dyDescent="0.25">
      <c r="A224" s="179">
        <v>209</v>
      </c>
      <c r="B224" s="179" t="s">
        <v>1140</v>
      </c>
      <c r="C224" s="181" t="s">
        <v>494</v>
      </c>
      <c r="D224" s="181" t="s">
        <v>1151</v>
      </c>
      <c r="E224" s="179" t="s">
        <v>53</v>
      </c>
      <c r="F224" s="179">
        <v>1</v>
      </c>
      <c r="G224" s="179">
        <f>VLOOKUP(C224,'DATA MASTER OBAT'!B:O,10,FALSE)</f>
        <v>6600</v>
      </c>
      <c r="H224" s="179">
        <f t="shared" si="3"/>
        <v>6600</v>
      </c>
    </row>
    <row r="225" spans="1:8" x14ac:dyDescent="0.25">
      <c r="A225" s="179">
        <v>210</v>
      </c>
      <c r="B225" s="179" t="s">
        <v>1140</v>
      </c>
      <c r="C225" s="181" t="s">
        <v>478</v>
      </c>
      <c r="D225" s="181" t="s">
        <v>1076</v>
      </c>
      <c r="E225" s="179" t="s">
        <v>53</v>
      </c>
      <c r="F225" s="179">
        <v>2</v>
      </c>
      <c r="G225" s="179">
        <f>VLOOKUP(C225,'DATA MASTER OBAT'!B:O,10,FALSE)</f>
        <v>10600</v>
      </c>
      <c r="H225" s="179">
        <f t="shared" si="3"/>
        <v>21200</v>
      </c>
    </row>
    <row r="226" spans="1:8" x14ac:dyDescent="0.25">
      <c r="A226" s="179">
        <v>211</v>
      </c>
      <c r="B226" s="179" t="s">
        <v>1140</v>
      </c>
      <c r="C226" s="181" t="s">
        <v>536</v>
      </c>
      <c r="D226" s="181" t="s">
        <v>1141</v>
      </c>
      <c r="E226" s="179" t="s">
        <v>342</v>
      </c>
      <c r="F226" s="179">
        <v>1</v>
      </c>
      <c r="G226" s="179">
        <f>VLOOKUP(C226,'DATA MASTER OBAT'!B:O,10,FALSE)</f>
        <v>3900</v>
      </c>
      <c r="H226" s="179">
        <f t="shared" si="3"/>
        <v>3900</v>
      </c>
    </row>
    <row r="227" spans="1:8" x14ac:dyDescent="0.25">
      <c r="A227" s="179">
        <v>212</v>
      </c>
      <c r="B227" s="179" t="s">
        <v>1140</v>
      </c>
      <c r="C227" s="181" t="s">
        <v>575</v>
      </c>
      <c r="D227" s="181" t="s">
        <v>1131</v>
      </c>
      <c r="E227" s="179" t="s">
        <v>30</v>
      </c>
      <c r="F227" s="179">
        <v>10</v>
      </c>
      <c r="G227" s="179">
        <f>VLOOKUP(C227,'DATA MASTER OBAT'!B:O,10,FALSE)</f>
        <v>400</v>
      </c>
      <c r="H227" s="179">
        <f t="shared" si="3"/>
        <v>4000</v>
      </c>
    </row>
    <row r="228" spans="1:8" x14ac:dyDescent="0.25">
      <c r="A228" s="179">
        <v>213</v>
      </c>
      <c r="B228" s="179" t="s">
        <v>1140</v>
      </c>
      <c r="C228" s="181" t="s">
        <v>605</v>
      </c>
      <c r="D228" s="181" t="s">
        <v>1078</v>
      </c>
      <c r="E228" s="179" t="s">
        <v>30</v>
      </c>
      <c r="F228" s="179">
        <v>25</v>
      </c>
      <c r="G228" s="179">
        <f>VLOOKUP(C228,'DATA MASTER OBAT'!B:O,10,FALSE)</f>
        <v>300</v>
      </c>
      <c r="H228" s="179">
        <f t="shared" si="3"/>
        <v>7500</v>
      </c>
    </row>
    <row r="229" spans="1:8" x14ac:dyDescent="0.25">
      <c r="A229" s="179">
        <v>214</v>
      </c>
      <c r="B229" s="179" t="s">
        <v>1140</v>
      </c>
      <c r="C229" s="181" t="s">
        <v>579</v>
      </c>
      <c r="D229" s="181" t="s">
        <v>1088</v>
      </c>
      <c r="E229" s="179" t="s">
        <v>30</v>
      </c>
      <c r="F229" s="179">
        <v>10</v>
      </c>
      <c r="G229" s="179">
        <f>VLOOKUP(C229,'DATA MASTER OBAT'!B:O,10,FALSE)</f>
        <v>500</v>
      </c>
      <c r="H229" s="179">
        <f t="shared" si="3"/>
        <v>5000</v>
      </c>
    </row>
    <row r="230" spans="1:8" x14ac:dyDescent="0.25">
      <c r="A230" s="179">
        <v>215</v>
      </c>
      <c r="B230" s="179" t="s">
        <v>1140</v>
      </c>
      <c r="C230" s="181" t="s">
        <v>622</v>
      </c>
      <c r="D230" s="181" t="s">
        <v>1001</v>
      </c>
      <c r="E230" s="179" t="s">
        <v>53</v>
      </c>
      <c r="F230" s="179">
        <v>1</v>
      </c>
      <c r="G230" s="179">
        <f>VLOOKUP(C230,'DATA MASTER OBAT'!B:O,10,FALSE)</f>
        <v>26100</v>
      </c>
      <c r="H230" s="179">
        <f t="shared" si="3"/>
        <v>26100</v>
      </c>
    </row>
    <row r="231" spans="1:8" x14ac:dyDescent="0.25">
      <c r="A231" s="179">
        <v>216</v>
      </c>
      <c r="B231" s="179" t="s">
        <v>1140</v>
      </c>
      <c r="C231" s="181" t="s">
        <v>590</v>
      </c>
      <c r="D231" s="181" t="s">
        <v>1008</v>
      </c>
      <c r="E231" s="179" t="s">
        <v>30</v>
      </c>
      <c r="F231" s="179">
        <v>86</v>
      </c>
      <c r="G231" s="179">
        <f>VLOOKUP(C231,'DATA MASTER OBAT'!B:O,10,FALSE)</f>
        <v>300</v>
      </c>
      <c r="H231" s="179">
        <f t="shared" si="3"/>
        <v>25800</v>
      </c>
    </row>
    <row r="232" spans="1:8" x14ac:dyDescent="0.25">
      <c r="A232" s="179">
        <v>217</v>
      </c>
      <c r="B232" s="179" t="s">
        <v>1140</v>
      </c>
      <c r="C232" s="181" t="s">
        <v>600</v>
      </c>
      <c r="D232" s="181" t="s">
        <v>1014</v>
      </c>
      <c r="E232" s="179" t="s">
        <v>30</v>
      </c>
      <c r="F232" s="179">
        <v>40</v>
      </c>
      <c r="G232" s="179">
        <f>VLOOKUP(C232,'DATA MASTER OBAT'!B:O,10,FALSE)</f>
        <v>400</v>
      </c>
      <c r="H232" s="179">
        <f t="shared" si="3"/>
        <v>16000</v>
      </c>
    </row>
    <row r="233" spans="1:8" x14ac:dyDescent="0.25">
      <c r="A233" s="179">
        <v>218</v>
      </c>
      <c r="B233" s="179" t="s">
        <v>1140</v>
      </c>
      <c r="C233" s="181" t="s">
        <v>671</v>
      </c>
      <c r="D233" s="181" t="s">
        <v>1026</v>
      </c>
      <c r="E233" s="179" t="s">
        <v>30</v>
      </c>
      <c r="F233" s="179">
        <v>30</v>
      </c>
      <c r="G233" s="179">
        <f>VLOOKUP(C233,'DATA MASTER OBAT'!B:O,10,FALSE)</f>
        <v>4400</v>
      </c>
      <c r="H233" s="179">
        <f t="shared" si="3"/>
        <v>132000</v>
      </c>
    </row>
    <row r="234" spans="1:8" x14ac:dyDescent="0.25">
      <c r="A234" s="179">
        <v>219</v>
      </c>
      <c r="B234" s="179" t="s">
        <v>1140</v>
      </c>
      <c r="C234" s="181" t="s">
        <v>678</v>
      </c>
      <c r="D234" s="181" t="s">
        <v>1143</v>
      </c>
      <c r="E234" s="179" t="s">
        <v>53</v>
      </c>
      <c r="F234" s="179">
        <v>3</v>
      </c>
      <c r="G234" s="179">
        <f>VLOOKUP(C234,'DATA MASTER OBAT'!B:O,10,FALSE)</f>
        <v>22900</v>
      </c>
      <c r="H234" s="179">
        <f t="shared" si="3"/>
        <v>68700</v>
      </c>
    </row>
    <row r="235" spans="1:8" x14ac:dyDescent="0.25">
      <c r="A235" s="179">
        <v>220</v>
      </c>
      <c r="B235" s="179" t="s">
        <v>1140</v>
      </c>
      <c r="C235" s="181" t="s">
        <v>691</v>
      </c>
      <c r="D235" s="181" t="s">
        <v>1012</v>
      </c>
      <c r="E235" s="179" t="s">
        <v>16</v>
      </c>
      <c r="F235" s="179">
        <v>20</v>
      </c>
      <c r="G235" s="179">
        <f>VLOOKUP(C235,'DATA MASTER OBAT'!B:O,10,FALSE)</f>
        <v>500</v>
      </c>
      <c r="H235" s="179">
        <f t="shared" si="3"/>
        <v>10000</v>
      </c>
    </row>
    <row r="236" spans="1:8" x14ac:dyDescent="0.25">
      <c r="A236" s="179">
        <v>221</v>
      </c>
      <c r="B236" s="179" t="s">
        <v>1140</v>
      </c>
      <c r="C236" s="181" t="s">
        <v>716</v>
      </c>
      <c r="D236" s="181" t="s">
        <v>1059</v>
      </c>
      <c r="E236" s="179" t="s">
        <v>30</v>
      </c>
      <c r="F236" s="179">
        <v>30</v>
      </c>
      <c r="G236" s="179">
        <f>VLOOKUP(C236,'DATA MASTER OBAT'!B:O,10,FALSE)</f>
        <v>300</v>
      </c>
      <c r="H236" s="179">
        <f t="shared" si="3"/>
        <v>9000</v>
      </c>
    </row>
    <row r="237" spans="1:8" x14ac:dyDescent="0.25">
      <c r="A237" s="179">
        <v>222</v>
      </c>
      <c r="B237" s="179" t="s">
        <v>1140</v>
      </c>
      <c r="C237" s="181" t="s">
        <v>811</v>
      </c>
      <c r="D237" s="181" t="s">
        <v>1035</v>
      </c>
      <c r="E237" s="179" t="s">
        <v>53</v>
      </c>
      <c r="F237" s="179">
        <v>3</v>
      </c>
      <c r="G237" s="179">
        <f>VLOOKUP(C237,'DATA MASTER OBAT'!B:O,10,FALSE)</f>
        <v>18000</v>
      </c>
      <c r="H237" s="179">
        <f t="shared" si="3"/>
        <v>54000</v>
      </c>
    </row>
    <row r="238" spans="1:8" x14ac:dyDescent="0.25">
      <c r="A238" s="179">
        <v>223</v>
      </c>
      <c r="B238" s="179" t="s">
        <v>1140</v>
      </c>
      <c r="C238" s="181" t="s">
        <v>786</v>
      </c>
      <c r="D238" s="181" t="s">
        <v>1015</v>
      </c>
      <c r="E238" s="179" t="s">
        <v>30</v>
      </c>
      <c r="F238" s="179">
        <v>30</v>
      </c>
      <c r="G238" s="179">
        <f>VLOOKUP(C238,'DATA MASTER OBAT'!B:O,10,FALSE)</f>
        <v>300</v>
      </c>
      <c r="H238" s="179">
        <f t="shared" si="3"/>
        <v>9000</v>
      </c>
    </row>
    <row r="239" spans="1:8" x14ac:dyDescent="0.25">
      <c r="A239" s="179">
        <v>224</v>
      </c>
      <c r="B239" s="179" t="s">
        <v>1153</v>
      </c>
      <c r="C239" s="181" t="s">
        <v>57</v>
      </c>
      <c r="D239" s="181" t="s">
        <v>995</v>
      </c>
      <c r="E239" s="179" t="s">
        <v>30</v>
      </c>
      <c r="F239" s="179">
        <v>15</v>
      </c>
      <c r="G239" s="179">
        <f>VLOOKUP(C239,'DATA MASTER OBAT'!B:O,10,FALSE)</f>
        <v>300</v>
      </c>
      <c r="H239" s="179">
        <f t="shared" si="3"/>
        <v>4500</v>
      </c>
    </row>
    <row r="240" spans="1:8" x14ac:dyDescent="0.25">
      <c r="A240" s="179">
        <v>225</v>
      </c>
      <c r="B240" s="179" t="s">
        <v>1153</v>
      </c>
      <c r="C240" s="181" t="s">
        <v>71</v>
      </c>
      <c r="D240" s="181" t="s">
        <v>999</v>
      </c>
      <c r="E240" s="179" t="s">
        <v>30</v>
      </c>
      <c r="F240" s="179">
        <v>75</v>
      </c>
      <c r="G240" s="179">
        <f>VLOOKUP(C240,'DATA MASTER OBAT'!B:O,10,FALSE)</f>
        <v>300</v>
      </c>
      <c r="H240" s="179">
        <f t="shared" si="3"/>
        <v>22500</v>
      </c>
    </row>
    <row r="241" spans="1:8" x14ac:dyDescent="0.25">
      <c r="A241" s="179">
        <v>226</v>
      </c>
      <c r="B241" s="179" t="s">
        <v>1153</v>
      </c>
      <c r="C241" s="181" t="s">
        <v>84</v>
      </c>
      <c r="D241" s="181" t="s">
        <v>1092</v>
      </c>
      <c r="E241" s="179" t="s">
        <v>30</v>
      </c>
      <c r="F241" s="179">
        <v>15</v>
      </c>
      <c r="G241" s="179">
        <f>VLOOKUP(C241,'DATA MASTER OBAT'!B:O,10,FALSE)</f>
        <v>500</v>
      </c>
      <c r="H241" s="179">
        <f t="shared" si="3"/>
        <v>7500</v>
      </c>
    </row>
    <row r="242" spans="1:8" x14ac:dyDescent="0.25">
      <c r="A242" s="179">
        <v>227</v>
      </c>
      <c r="B242" s="179" t="s">
        <v>1153</v>
      </c>
      <c r="C242" s="181" t="s">
        <v>96</v>
      </c>
      <c r="D242" s="181" t="s">
        <v>1102</v>
      </c>
      <c r="E242" s="179" t="s">
        <v>53</v>
      </c>
      <c r="F242" s="179">
        <v>2</v>
      </c>
      <c r="G242" s="179">
        <f>VLOOKUP(C242,'DATA MASTER OBAT'!B:O,10,FALSE)</f>
        <v>5800</v>
      </c>
      <c r="H242" s="179">
        <f t="shared" si="3"/>
        <v>11600</v>
      </c>
    </row>
    <row r="243" spans="1:8" x14ac:dyDescent="0.25">
      <c r="A243" s="179">
        <v>228</v>
      </c>
      <c r="B243" s="179" t="s">
        <v>1153</v>
      </c>
      <c r="C243" s="181" t="s">
        <v>105</v>
      </c>
      <c r="D243" s="181" t="s">
        <v>1105</v>
      </c>
      <c r="E243" s="179" t="s">
        <v>30</v>
      </c>
      <c r="F243" s="179">
        <v>10</v>
      </c>
      <c r="G243" s="179">
        <f>VLOOKUP(C243,'DATA MASTER OBAT'!B:O,10,FALSE)</f>
        <v>200</v>
      </c>
      <c r="H243" s="179">
        <f t="shared" si="3"/>
        <v>2000</v>
      </c>
    </row>
    <row r="244" spans="1:8" x14ac:dyDescent="0.25">
      <c r="A244" s="179">
        <v>229</v>
      </c>
      <c r="B244" s="179" t="s">
        <v>1153</v>
      </c>
      <c r="C244" s="181" t="s">
        <v>123</v>
      </c>
      <c r="D244" s="181" t="s">
        <v>990</v>
      </c>
      <c r="E244" s="179" t="s">
        <v>16</v>
      </c>
      <c r="F244" s="179">
        <v>40</v>
      </c>
      <c r="G244" s="179">
        <f>VLOOKUP(C244,'DATA MASTER OBAT'!B:O,10,FALSE)</f>
        <v>400</v>
      </c>
      <c r="H244" s="179">
        <f t="shared" si="3"/>
        <v>16000</v>
      </c>
    </row>
    <row r="245" spans="1:8" x14ac:dyDescent="0.25">
      <c r="A245" s="179">
        <v>230</v>
      </c>
      <c r="B245" s="179" t="s">
        <v>1153</v>
      </c>
      <c r="C245" s="181" t="s">
        <v>182</v>
      </c>
      <c r="D245" s="181" t="s">
        <v>1017</v>
      </c>
      <c r="E245" s="179" t="s">
        <v>30</v>
      </c>
      <c r="F245" s="179">
        <v>30</v>
      </c>
      <c r="G245" s="179">
        <f>VLOOKUP(C245,'DATA MASTER OBAT'!B:O,10,FALSE)</f>
        <v>600</v>
      </c>
      <c r="H245" s="179">
        <f t="shared" si="3"/>
        <v>18000</v>
      </c>
    </row>
    <row r="246" spans="1:8" x14ac:dyDescent="0.25">
      <c r="A246" s="179">
        <v>231</v>
      </c>
      <c r="B246" s="179" t="s">
        <v>1153</v>
      </c>
      <c r="C246" s="181" t="s">
        <v>189</v>
      </c>
      <c r="D246" s="181" t="s">
        <v>1165</v>
      </c>
      <c r="E246" s="179" t="s">
        <v>30</v>
      </c>
      <c r="F246" s="179">
        <v>10</v>
      </c>
      <c r="G246" s="179">
        <f>VLOOKUP(C246,'DATA MASTER OBAT'!B:O,10,FALSE)</f>
        <v>5600</v>
      </c>
      <c r="H246" s="179">
        <f t="shared" si="3"/>
        <v>56000</v>
      </c>
    </row>
    <row r="247" spans="1:8" x14ac:dyDescent="0.25">
      <c r="A247" s="179">
        <v>232</v>
      </c>
      <c r="B247" s="179" t="s">
        <v>1153</v>
      </c>
      <c r="C247" s="181" t="s">
        <v>149</v>
      </c>
      <c r="D247" s="181" t="s">
        <v>1137</v>
      </c>
      <c r="E247" s="179" t="s">
        <v>53</v>
      </c>
      <c r="F247" s="179">
        <v>3</v>
      </c>
      <c r="G247" s="179">
        <f>VLOOKUP(C247,'DATA MASTER OBAT'!B:O,10,FALSE)</f>
        <v>23800</v>
      </c>
      <c r="H247" s="179">
        <f t="shared" si="3"/>
        <v>71400</v>
      </c>
    </row>
    <row r="248" spans="1:8" x14ac:dyDescent="0.25">
      <c r="A248" s="179">
        <v>233</v>
      </c>
      <c r="B248" s="179" t="s">
        <v>1153</v>
      </c>
      <c r="C248" s="181" t="s">
        <v>158</v>
      </c>
      <c r="D248" s="181" t="s">
        <v>1038</v>
      </c>
      <c r="E248" s="179" t="s">
        <v>27</v>
      </c>
      <c r="F248" s="179">
        <v>1</v>
      </c>
      <c r="G248" s="179">
        <f>VLOOKUP(C248,'DATA MASTER OBAT'!B:O,10,FALSE)</f>
        <v>6000</v>
      </c>
      <c r="H248" s="179">
        <f t="shared" si="3"/>
        <v>6000</v>
      </c>
    </row>
    <row r="249" spans="1:8" x14ac:dyDescent="0.25">
      <c r="A249" s="179">
        <v>234</v>
      </c>
      <c r="B249" s="179" t="s">
        <v>1153</v>
      </c>
      <c r="C249" s="181" t="s">
        <v>248</v>
      </c>
      <c r="D249" s="181" t="s">
        <v>991</v>
      </c>
      <c r="E249" s="179" t="s">
        <v>30</v>
      </c>
      <c r="F249" s="179">
        <v>6</v>
      </c>
      <c r="G249" s="179">
        <f>VLOOKUP(C249,'DATA MASTER OBAT'!B:O,10,FALSE)</f>
        <v>2100</v>
      </c>
      <c r="H249" s="179">
        <f t="shared" si="3"/>
        <v>12600</v>
      </c>
    </row>
    <row r="250" spans="1:8" x14ac:dyDescent="0.25">
      <c r="A250" s="179">
        <v>235</v>
      </c>
      <c r="B250" s="179" t="s">
        <v>1153</v>
      </c>
      <c r="C250" s="181" t="s">
        <v>219</v>
      </c>
      <c r="D250" s="181" t="s">
        <v>1032</v>
      </c>
      <c r="E250" s="179" t="s">
        <v>30</v>
      </c>
      <c r="F250" s="179">
        <v>15</v>
      </c>
      <c r="G250" s="179">
        <f>VLOOKUP(C250,'DATA MASTER OBAT'!B:O,10,FALSE)</f>
        <v>800</v>
      </c>
      <c r="H250" s="179">
        <f t="shared" si="3"/>
        <v>12000</v>
      </c>
    </row>
    <row r="251" spans="1:8" x14ac:dyDescent="0.25">
      <c r="A251" s="179">
        <v>236</v>
      </c>
      <c r="B251" s="179" t="s">
        <v>1153</v>
      </c>
      <c r="C251" s="181" t="s">
        <v>227</v>
      </c>
      <c r="D251" s="181" t="s">
        <v>1032</v>
      </c>
      <c r="E251" s="179" t="s">
        <v>30</v>
      </c>
      <c r="F251" s="179">
        <v>5</v>
      </c>
      <c r="G251" s="179">
        <f>VLOOKUP(C251,'DATA MASTER OBAT'!B:O,10,FALSE)</f>
        <v>800</v>
      </c>
      <c r="H251" s="179">
        <f t="shared" si="3"/>
        <v>4000</v>
      </c>
    </row>
    <row r="252" spans="1:8" x14ac:dyDescent="0.25">
      <c r="A252" s="179">
        <v>237</v>
      </c>
      <c r="B252" s="179" t="s">
        <v>1153</v>
      </c>
      <c r="C252" s="181" t="s">
        <v>297</v>
      </c>
      <c r="D252" s="181" t="s">
        <v>1061</v>
      </c>
      <c r="E252" s="179" t="s">
        <v>16</v>
      </c>
      <c r="F252" s="179">
        <v>20</v>
      </c>
      <c r="G252" s="179">
        <f>VLOOKUP(C252,'DATA MASTER OBAT'!B:O,10,FALSE)</f>
        <v>1600</v>
      </c>
      <c r="H252" s="179">
        <f t="shared" si="3"/>
        <v>32000</v>
      </c>
    </row>
    <row r="253" spans="1:8" x14ac:dyDescent="0.25">
      <c r="A253" s="179">
        <v>238</v>
      </c>
      <c r="B253" s="179" t="s">
        <v>1153</v>
      </c>
      <c r="C253" s="181" t="s">
        <v>301</v>
      </c>
      <c r="D253" s="181" t="s">
        <v>302</v>
      </c>
      <c r="E253" s="179" t="s">
        <v>16</v>
      </c>
      <c r="F253" s="179">
        <v>10</v>
      </c>
      <c r="G253" s="179">
        <f>VLOOKUP(C253,'DATA MASTER OBAT'!B:O,10,FALSE)</f>
        <v>1800</v>
      </c>
      <c r="H253" s="179">
        <f t="shared" si="3"/>
        <v>18000</v>
      </c>
    </row>
    <row r="254" spans="1:8" x14ac:dyDescent="0.25">
      <c r="A254" s="179">
        <v>239</v>
      </c>
      <c r="B254" s="179" t="s">
        <v>1153</v>
      </c>
      <c r="C254" s="181" t="s">
        <v>253</v>
      </c>
      <c r="D254" s="181" t="s">
        <v>1050</v>
      </c>
      <c r="E254" s="179" t="s">
        <v>342</v>
      </c>
      <c r="F254" s="179">
        <v>1</v>
      </c>
      <c r="G254" s="179">
        <f>VLOOKUP(C254,'DATA MASTER OBAT'!B:O,10,FALSE)</f>
        <v>23700</v>
      </c>
      <c r="H254" s="179">
        <f t="shared" si="3"/>
        <v>23700</v>
      </c>
    </row>
    <row r="255" spans="1:8" x14ac:dyDescent="0.25">
      <c r="A255" s="179">
        <v>240</v>
      </c>
      <c r="B255" s="179" t="s">
        <v>1153</v>
      </c>
      <c r="C255" s="181" t="s">
        <v>327</v>
      </c>
      <c r="D255" s="181" t="s">
        <v>1031</v>
      </c>
      <c r="E255" s="179" t="s">
        <v>30</v>
      </c>
      <c r="F255" s="179">
        <v>10</v>
      </c>
      <c r="G255" s="179">
        <f>VLOOKUP(C255,'DATA MASTER OBAT'!B:O,10,FALSE)</f>
        <v>1700</v>
      </c>
      <c r="H255" s="179">
        <f t="shared" si="3"/>
        <v>17000</v>
      </c>
    </row>
    <row r="256" spans="1:8" x14ac:dyDescent="0.25">
      <c r="A256" s="179">
        <v>241</v>
      </c>
      <c r="B256" s="179" t="s">
        <v>1153</v>
      </c>
      <c r="C256" s="181" t="s">
        <v>314</v>
      </c>
      <c r="D256" s="181" t="s">
        <v>1157</v>
      </c>
      <c r="E256" s="179" t="s">
        <v>53</v>
      </c>
      <c r="F256" s="179">
        <v>1</v>
      </c>
      <c r="G256" s="179">
        <f>VLOOKUP(C256,'DATA MASTER OBAT'!B:O,10,FALSE)</f>
        <v>27800</v>
      </c>
      <c r="H256" s="179">
        <f t="shared" si="3"/>
        <v>27800</v>
      </c>
    </row>
    <row r="257" spans="1:8" x14ac:dyDescent="0.25">
      <c r="A257" s="179">
        <v>242</v>
      </c>
      <c r="B257" s="179" t="s">
        <v>1153</v>
      </c>
      <c r="C257" s="181" t="s">
        <v>282</v>
      </c>
      <c r="D257" s="181" t="s">
        <v>993</v>
      </c>
      <c r="E257" s="179" t="s">
        <v>30</v>
      </c>
      <c r="F257" s="179">
        <v>20</v>
      </c>
      <c r="G257" s="179">
        <f>VLOOKUP(C257,'DATA MASTER OBAT'!B:O,10,FALSE)</f>
        <v>300</v>
      </c>
      <c r="H257" s="179">
        <f t="shared" si="3"/>
        <v>6000</v>
      </c>
    </row>
    <row r="258" spans="1:8" x14ac:dyDescent="0.25">
      <c r="A258" s="179">
        <v>243</v>
      </c>
      <c r="B258" s="179" t="s">
        <v>1153</v>
      </c>
      <c r="C258" s="181" t="s">
        <v>214</v>
      </c>
      <c r="D258" s="181" t="s">
        <v>1106</v>
      </c>
      <c r="E258" s="179" t="s">
        <v>19</v>
      </c>
      <c r="F258" s="179">
        <v>40</v>
      </c>
      <c r="G258" s="179">
        <f>VLOOKUP(C258,'DATA MASTER OBAT'!B:O,10,FALSE)</f>
        <v>800</v>
      </c>
      <c r="H258" s="179">
        <f t="shared" si="3"/>
        <v>32000</v>
      </c>
    </row>
    <row r="259" spans="1:8" x14ac:dyDescent="0.25">
      <c r="A259" s="179">
        <v>244</v>
      </c>
      <c r="B259" s="179" t="s">
        <v>1153</v>
      </c>
      <c r="C259" s="181" t="s">
        <v>372</v>
      </c>
      <c r="D259" s="181" t="s">
        <v>1096</v>
      </c>
      <c r="E259" s="179" t="s">
        <v>30</v>
      </c>
      <c r="F259" s="179">
        <v>20</v>
      </c>
      <c r="G259" s="179">
        <f>VLOOKUP(C259,'DATA MASTER OBAT'!B:O,10,FALSE)</f>
        <v>3300</v>
      </c>
      <c r="H259" s="179">
        <f t="shared" si="3"/>
        <v>66000</v>
      </c>
    </row>
    <row r="260" spans="1:8" x14ac:dyDescent="0.25">
      <c r="A260" s="179">
        <v>245</v>
      </c>
      <c r="B260" s="179" t="s">
        <v>1153</v>
      </c>
      <c r="C260" s="181" t="s">
        <v>343</v>
      </c>
      <c r="D260" s="181" t="s">
        <v>996</v>
      </c>
      <c r="E260" s="179" t="s">
        <v>30</v>
      </c>
      <c r="F260" s="179">
        <v>10</v>
      </c>
      <c r="G260" s="179">
        <f>VLOOKUP(C260,'DATA MASTER OBAT'!B:O,10,FALSE)</f>
        <v>200</v>
      </c>
      <c r="H260" s="179">
        <f t="shared" si="3"/>
        <v>2000</v>
      </c>
    </row>
    <row r="261" spans="1:8" x14ac:dyDescent="0.25">
      <c r="A261" s="179">
        <v>246</v>
      </c>
      <c r="B261" s="179" t="s">
        <v>1153</v>
      </c>
      <c r="C261" s="181" t="s">
        <v>379</v>
      </c>
      <c r="D261" s="181" t="s">
        <v>1010</v>
      </c>
      <c r="E261" s="179" t="s">
        <v>30</v>
      </c>
      <c r="F261" s="179">
        <v>30</v>
      </c>
      <c r="G261" s="179">
        <f>VLOOKUP(C261,'DATA MASTER OBAT'!B:O,10,FALSE)</f>
        <v>3000</v>
      </c>
      <c r="H261" s="179">
        <f t="shared" si="3"/>
        <v>90000</v>
      </c>
    </row>
    <row r="262" spans="1:8" x14ac:dyDescent="0.25">
      <c r="A262" s="179">
        <v>247</v>
      </c>
      <c r="B262" s="179" t="s">
        <v>1153</v>
      </c>
      <c r="C262" s="181" t="s">
        <v>413</v>
      </c>
      <c r="D262" s="181" t="s">
        <v>1072</v>
      </c>
      <c r="E262" s="179" t="s">
        <v>53</v>
      </c>
      <c r="F262" s="179">
        <v>1</v>
      </c>
      <c r="G262" s="179">
        <f>VLOOKUP(C262,'DATA MASTER OBAT'!B:O,10,FALSE)</f>
        <v>36700</v>
      </c>
      <c r="H262" s="179">
        <f t="shared" si="3"/>
        <v>36700</v>
      </c>
    </row>
    <row r="263" spans="1:8" x14ac:dyDescent="0.25">
      <c r="A263" s="179">
        <v>248</v>
      </c>
      <c r="B263" s="179" t="s">
        <v>1153</v>
      </c>
      <c r="C263" s="181" t="s">
        <v>488</v>
      </c>
      <c r="D263" s="181" t="s">
        <v>1159</v>
      </c>
      <c r="E263" s="179" t="s">
        <v>53</v>
      </c>
      <c r="F263" s="179">
        <v>2</v>
      </c>
      <c r="G263" s="179">
        <f>VLOOKUP(C263,'DATA MASTER OBAT'!B:O,10,FALSE)</f>
        <v>19400</v>
      </c>
      <c r="H263" s="179">
        <f t="shared" si="3"/>
        <v>38800</v>
      </c>
    </row>
    <row r="264" spans="1:8" x14ac:dyDescent="0.25">
      <c r="A264" s="179">
        <v>249</v>
      </c>
      <c r="B264" s="179" t="s">
        <v>1153</v>
      </c>
      <c r="C264" s="181" t="s">
        <v>516</v>
      </c>
      <c r="D264" s="181" t="s">
        <v>1048</v>
      </c>
      <c r="E264" s="179" t="s">
        <v>30</v>
      </c>
      <c r="F264" s="179">
        <v>20</v>
      </c>
      <c r="G264" s="179">
        <f>VLOOKUP(C264,'DATA MASTER OBAT'!B:O,10,FALSE)</f>
        <v>700</v>
      </c>
      <c r="H264" s="179">
        <f t="shared" si="3"/>
        <v>14000</v>
      </c>
    </row>
    <row r="265" spans="1:8" x14ac:dyDescent="0.25">
      <c r="A265" s="179">
        <v>250</v>
      </c>
      <c r="B265" s="179" t="s">
        <v>1153</v>
      </c>
      <c r="C265" s="181" t="s">
        <v>536</v>
      </c>
      <c r="D265" s="181" t="s">
        <v>1141</v>
      </c>
      <c r="E265" s="179" t="s">
        <v>342</v>
      </c>
      <c r="F265" s="179">
        <v>1</v>
      </c>
      <c r="G265" s="179">
        <f>VLOOKUP(C265,'DATA MASTER OBAT'!B:O,10,FALSE)</f>
        <v>3900</v>
      </c>
      <c r="H265" s="179">
        <f t="shared" si="3"/>
        <v>3900</v>
      </c>
    </row>
    <row r="266" spans="1:8" x14ac:dyDescent="0.25">
      <c r="A266" s="179">
        <v>251</v>
      </c>
      <c r="B266" s="179" t="s">
        <v>1153</v>
      </c>
      <c r="C266" s="181" t="s">
        <v>570</v>
      </c>
      <c r="D266" s="181" t="s">
        <v>1071</v>
      </c>
      <c r="E266" s="179" t="s">
        <v>30</v>
      </c>
      <c r="F266" s="179">
        <v>10</v>
      </c>
      <c r="G266" s="179">
        <f>VLOOKUP(C266,'DATA MASTER OBAT'!B:O,10,FALSE)</f>
        <v>300</v>
      </c>
      <c r="H266" s="179">
        <f t="shared" si="3"/>
        <v>3000</v>
      </c>
    </row>
    <row r="267" spans="1:8" x14ac:dyDescent="0.25">
      <c r="A267" s="179">
        <v>252</v>
      </c>
      <c r="B267" s="179" t="s">
        <v>1153</v>
      </c>
      <c r="C267" s="181" t="s">
        <v>579</v>
      </c>
      <c r="D267" s="181" t="s">
        <v>1088</v>
      </c>
      <c r="E267" s="179" t="s">
        <v>30</v>
      </c>
      <c r="F267" s="179">
        <v>10</v>
      </c>
      <c r="G267" s="179">
        <f>VLOOKUP(C267,'DATA MASTER OBAT'!B:O,10,FALSE)</f>
        <v>500</v>
      </c>
      <c r="H267" s="179">
        <f t="shared" si="3"/>
        <v>5000</v>
      </c>
    </row>
    <row r="268" spans="1:8" x14ac:dyDescent="0.25">
      <c r="A268" s="179">
        <v>253</v>
      </c>
      <c r="B268" s="179" t="s">
        <v>1153</v>
      </c>
      <c r="C268" s="181" t="s">
        <v>600</v>
      </c>
      <c r="D268" s="181" t="s">
        <v>1014</v>
      </c>
      <c r="E268" s="179" t="s">
        <v>30</v>
      </c>
      <c r="F268" s="179">
        <v>10</v>
      </c>
      <c r="G268" s="179">
        <f>VLOOKUP(C268,'DATA MASTER OBAT'!B:O,10,FALSE)</f>
        <v>400</v>
      </c>
      <c r="H268" s="179">
        <f t="shared" si="3"/>
        <v>4000</v>
      </c>
    </row>
    <row r="269" spans="1:8" x14ac:dyDescent="0.25">
      <c r="A269" s="179">
        <v>254</v>
      </c>
      <c r="B269" s="179" t="s">
        <v>1153</v>
      </c>
      <c r="C269" s="181" t="s">
        <v>673</v>
      </c>
      <c r="D269" s="181" t="s">
        <v>1026</v>
      </c>
      <c r="E269" s="179" t="s">
        <v>30</v>
      </c>
      <c r="F269" s="179">
        <v>40</v>
      </c>
      <c r="G269" s="179">
        <f>VLOOKUP(C269,'DATA MASTER OBAT'!B:O,10,FALSE)</f>
        <v>4400</v>
      </c>
      <c r="H269" s="179">
        <f t="shared" si="3"/>
        <v>176000</v>
      </c>
    </row>
    <row r="270" spans="1:8" x14ac:dyDescent="0.25">
      <c r="A270" s="179">
        <v>255</v>
      </c>
      <c r="B270" s="179" t="s">
        <v>1153</v>
      </c>
      <c r="C270" s="181" t="s">
        <v>641</v>
      </c>
      <c r="D270" s="181" t="s">
        <v>1028</v>
      </c>
      <c r="E270" s="179" t="s">
        <v>30</v>
      </c>
      <c r="F270" s="179">
        <v>35</v>
      </c>
      <c r="G270" s="179">
        <f>VLOOKUP(C270,'DATA MASTER OBAT'!B:O,10,FALSE)</f>
        <v>400</v>
      </c>
      <c r="H270" s="179">
        <f t="shared" si="3"/>
        <v>14000</v>
      </c>
    </row>
    <row r="271" spans="1:8" x14ac:dyDescent="0.25">
      <c r="A271" s="179">
        <v>256</v>
      </c>
      <c r="B271" s="179" t="s">
        <v>1153</v>
      </c>
      <c r="C271" s="181" t="s">
        <v>691</v>
      </c>
      <c r="D271" s="181" t="s">
        <v>1012</v>
      </c>
      <c r="E271" s="179" t="s">
        <v>16</v>
      </c>
      <c r="F271" s="179">
        <v>30</v>
      </c>
      <c r="G271" s="179">
        <f>VLOOKUP(C271,'DATA MASTER OBAT'!B:O,10,FALSE)</f>
        <v>500</v>
      </c>
      <c r="H271" s="179">
        <f t="shared" si="3"/>
        <v>15000</v>
      </c>
    </row>
    <row r="272" spans="1:8" x14ac:dyDescent="0.25">
      <c r="A272" s="179">
        <v>257</v>
      </c>
      <c r="B272" s="179" t="s">
        <v>1153</v>
      </c>
      <c r="C272" s="181" t="s">
        <v>705</v>
      </c>
      <c r="D272" s="181" t="s">
        <v>1024</v>
      </c>
      <c r="E272" s="179" t="s">
        <v>53</v>
      </c>
      <c r="F272" s="179">
        <v>2</v>
      </c>
      <c r="G272" s="179">
        <f>VLOOKUP(C272,'DATA MASTER OBAT'!B:O,10,FALSE)</f>
        <v>6400</v>
      </c>
      <c r="H272" s="179">
        <f t="shared" si="3"/>
        <v>12800</v>
      </c>
    </row>
    <row r="273" spans="1:8" x14ac:dyDescent="0.25">
      <c r="A273" s="179">
        <v>258</v>
      </c>
      <c r="B273" s="179" t="s">
        <v>1153</v>
      </c>
      <c r="C273" s="181" t="s">
        <v>716</v>
      </c>
      <c r="D273" s="181" t="s">
        <v>1059</v>
      </c>
      <c r="E273" s="179" t="s">
        <v>30</v>
      </c>
      <c r="F273" s="179">
        <v>70</v>
      </c>
      <c r="G273" s="179">
        <f>VLOOKUP(C273,'DATA MASTER OBAT'!B:O,10,FALSE)</f>
        <v>300</v>
      </c>
      <c r="H273" s="179">
        <f t="shared" ref="H273:H336" si="4">G273*F273</f>
        <v>21000</v>
      </c>
    </row>
    <row r="274" spans="1:8" x14ac:dyDescent="0.25">
      <c r="A274" s="179">
        <v>259</v>
      </c>
      <c r="B274" s="179" t="s">
        <v>1153</v>
      </c>
      <c r="C274" s="181" t="s">
        <v>811</v>
      </c>
      <c r="D274" s="181" t="s">
        <v>1035</v>
      </c>
      <c r="E274" s="179" t="s">
        <v>53</v>
      </c>
      <c r="F274" s="179">
        <v>3</v>
      </c>
      <c r="G274" s="179">
        <f>VLOOKUP(C274,'DATA MASTER OBAT'!B:O,10,FALSE)</f>
        <v>18000</v>
      </c>
      <c r="H274" s="179">
        <f t="shared" si="4"/>
        <v>54000</v>
      </c>
    </row>
    <row r="275" spans="1:8" x14ac:dyDescent="0.25">
      <c r="A275" s="179">
        <v>260</v>
      </c>
      <c r="B275" s="179" t="s">
        <v>1153</v>
      </c>
      <c r="C275" s="181" t="s">
        <v>762</v>
      </c>
      <c r="D275" s="181" t="s">
        <v>1155</v>
      </c>
      <c r="E275" s="179" t="s">
        <v>764</v>
      </c>
      <c r="F275" s="179">
        <v>2</v>
      </c>
      <c r="G275" s="179">
        <f>VLOOKUP(C275,'DATA MASTER OBAT'!B:O,10,FALSE)</f>
        <v>7300</v>
      </c>
      <c r="H275" s="179">
        <f t="shared" si="4"/>
        <v>14600</v>
      </c>
    </row>
    <row r="276" spans="1:8" x14ac:dyDescent="0.25">
      <c r="A276" s="179">
        <v>261</v>
      </c>
      <c r="B276" s="179" t="s">
        <v>1153</v>
      </c>
      <c r="C276" s="181" t="s">
        <v>777</v>
      </c>
      <c r="D276" s="181" t="s">
        <v>778</v>
      </c>
      <c r="E276" s="179" t="s">
        <v>30</v>
      </c>
      <c r="F276" s="179">
        <v>12</v>
      </c>
      <c r="G276" s="179">
        <f>VLOOKUP(C276,'DATA MASTER OBAT'!B:O,10,FALSE)</f>
        <v>1000</v>
      </c>
      <c r="H276" s="179">
        <f t="shared" si="4"/>
        <v>12000</v>
      </c>
    </row>
    <row r="277" spans="1:8" x14ac:dyDescent="0.25">
      <c r="A277" s="179">
        <v>262</v>
      </c>
      <c r="B277" s="179" t="s">
        <v>1153</v>
      </c>
      <c r="C277" s="181" t="s">
        <v>786</v>
      </c>
      <c r="D277" s="181" t="s">
        <v>1015</v>
      </c>
      <c r="E277" s="179" t="s">
        <v>30</v>
      </c>
      <c r="F277" s="179">
        <v>18</v>
      </c>
      <c r="G277" s="179">
        <f>VLOOKUP(C277,'DATA MASTER OBAT'!B:O,10,FALSE)</f>
        <v>300</v>
      </c>
      <c r="H277" s="179">
        <f t="shared" si="4"/>
        <v>5400</v>
      </c>
    </row>
    <row r="278" spans="1:8" x14ac:dyDescent="0.25">
      <c r="A278" s="179">
        <v>263</v>
      </c>
      <c r="B278" s="179" t="s">
        <v>1153</v>
      </c>
      <c r="C278" s="181" t="s">
        <v>788</v>
      </c>
      <c r="D278" s="181" t="s">
        <v>1015</v>
      </c>
      <c r="E278" s="179" t="s">
        <v>30</v>
      </c>
      <c r="F278" s="179">
        <v>12</v>
      </c>
      <c r="G278" s="179">
        <f>VLOOKUP(C278,'DATA MASTER OBAT'!B:O,10,FALSE)</f>
        <v>200</v>
      </c>
      <c r="H278" s="179">
        <f t="shared" si="4"/>
        <v>2400</v>
      </c>
    </row>
    <row r="279" spans="1:8" x14ac:dyDescent="0.25">
      <c r="A279" s="179">
        <v>264</v>
      </c>
      <c r="B279" s="179" t="s">
        <v>1153</v>
      </c>
      <c r="C279" s="181" t="s">
        <v>843</v>
      </c>
      <c r="D279" s="181" t="s">
        <v>1163</v>
      </c>
      <c r="E279" s="179" t="s">
        <v>27</v>
      </c>
      <c r="F279" s="179">
        <v>1</v>
      </c>
      <c r="G279" s="179">
        <f>VLOOKUP(C279,'DATA MASTER OBAT'!B:O,10,FALSE)</f>
        <v>44700</v>
      </c>
      <c r="H279" s="179">
        <f t="shared" si="4"/>
        <v>44700</v>
      </c>
    </row>
    <row r="280" spans="1:8" x14ac:dyDescent="0.25">
      <c r="A280" s="179">
        <v>265</v>
      </c>
      <c r="B280" s="179" t="s">
        <v>1169</v>
      </c>
      <c r="C280" s="181" t="s">
        <v>57</v>
      </c>
      <c r="D280" s="181" t="s">
        <v>995</v>
      </c>
      <c r="E280" s="179" t="s">
        <v>30</v>
      </c>
      <c r="F280" s="179">
        <v>25</v>
      </c>
      <c r="G280" s="179">
        <f>VLOOKUP(C280,'DATA MASTER OBAT'!B:O,10,FALSE)</f>
        <v>300</v>
      </c>
      <c r="H280" s="179">
        <f t="shared" si="4"/>
        <v>7500</v>
      </c>
    </row>
    <row r="281" spans="1:8" x14ac:dyDescent="0.25">
      <c r="A281" s="179">
        <v>266</v>
      </c>
      <c r="B281" s="179" t="s">
        <v>1169</v>
      </c>
      <c r="C281" s="181" t="s">
        <v>77</v>
      </c>
      <c r="D281" s="181" t="s">
        <v>1019</v>
      </c>
      <c r="E281" s="179" t="s">
        <v>30</v>
      </c>
      <c r="F281" s="179">
        <v>30</v>
      </c>
      <c r="G281" s="179">
        <f>VLOOKUP(C281,'DATA MASTER OBAT'!B:O,10,FALSE)</f>
        <v>500</v>
      </c>
      <c r="H281" s="179">
        <f t="shared" si="4"/>
        <v>15000</v>
      </c>
    </row>
    <row r="282" spans="1:8" x14ac:dyDescent="0.25">
      <c r="A282" s="179">
        <v>267</v>
      </c>
      <c r="B282" s="179" t="s">
        <v>1169</v>
      </c>
      <c r="C282" s="181" t="s">
        <v>92</v>
      </c>
      <c r="D282" s="181" t="s">
        <v>1065</v>
      </c>
      <c r="E282" s="179" t="s">
        <v>30</v>
      </c>
      <c r="F282" s="179">
        <v>10</v>
      </c>
      <c r="G282" s="179">
        <f>VLOOKUP(C282,'DATA MASTER OBAT'!B:O,10,FALSE)</f>
        <v>2100</v>
      </c>
      <c r="H282" s="179">
        <f t="shared" si="4"/>
        <v>21000</v>
      </c>
    </row>
    <row r="283" spans="1:8" x14ac:dyDescent="0.25">
      <c r="A283" s="179">
        <v>268</v>
      </c>
      <c r="B283" s="179" t="s">
        <v>1169</v>
      </c>
      <c r="C283" s="181" t="s">
        <v>123</v>
      </c>
      <c r="D283" s="181" t="s">
        <v>990</v>
      </c>
      <c r="E283" s="179" t="s">
        <v>16</v>
      </c>
      <c r="F283" s="179">
        <v>35</v>
      </c>
      <c r="G283" s="179">
        <f>VLOOKUP(C283,'DATA MASTER OBAT'!B:O,10,FALSE)</f>
        <v>400</v>
      </c>
      <c r="H283" s="179">
        <f t="shared" si="4"/>
        <v>14000</v>
      </c>
    </row>
    <row r="284" spans="1:8" x14ac:dyDescent="0.25">
      <c r="A284" s="179">
        <v>269</v>
      </c>
      <c r="B284" s="179" t="s">
        <v>1169</v>
      </c>
      <c r="C284" s="181" t="s">
        <v>196</v>
      </c>
      <c r="D284" s="181" t="s">
        <v>981</v>
      </c>
      <c r="E284" s="179" t="s">
        <v>30</v>
      </c>
      <c r="F284" s="179">
        <v>10</v>
      </c>
      <c r="G284" s="179">
        <f>VLOOKUP(C284,'DATA MASTER OBAT'!B:O,10,FALSE)</f>
        <v>4200</v>
      </c>
      <c r="H284" s="179">
        <f t="shared" si="4"/>
        <v>42000</v>
      </c>
    </row>
    <row r="285" spans="1:8" x14ac:dyDescent="0.25">
      <c r="A285" s="179">
        <v>270</v>
      </c>
      <c r="B285" s="179" t="s">
        <v>1169</v>
      </c>
      <c r="C285" s="181" t="s">
        <v>238</v>
      </c>
      <c r="D285" s="181" t="s">
        <v>984</v>
      </c>
      <c r="E285" s="179" t="s">
        <v>30</v>
      </c>
      <c r="F285" s="179">
        <v>10</v>
      </c>
      <c r="G285" s="179">
        <f>VLOOKUP(C285,'DATA MASTER OBAT'!B:O,10,FALSE)</f>
        <v>1000</v>
      </c>
      <c r="H285" s="179">
        <f t="shared" si="4"/>
        <v>10000</v>
      </c>
    </row>
    <row r="286" spans="1:8" x14ac:dyDescent="0.25">
      <c r="A286" s="179">
        <v>271</v>
      </c>
      <c r="B286" s="179" t="s">
        <v>1169</v>
      </c>
      <c r="C286" s="181" t="s">
        <v>248</v>
      </c>
      <c r="D286" s="181" t="s">
        <v>991</v>
      </c>
      <c r="E286" s="179" t="s">
        <v>30</v>
      </c>
      <c r="F286" s="179">
        <v>20</v>
      </c>
      <c r="G286" s="179">
        <f>VLOOKUP(C286,'DATA MASTER OBAT'!B:O,10,FALSE)</f>
        <v>2100</v>
      </c>
      <c r="H286" s="179">
        <f t="shared" si="4"/>
        <v>42000</v>
      </c>
    </row>
    <row r="287" spans="1:8" x14ac:dyDescent="0.25">
      <c r="A287" s="179">
        <v>272</v>
      </c>
      <c r="B287" s="179" t="s">
        <v>1169</v>
      </c>
      <c r="C287" s="181" t="s">
        <v>227</v>
      </c>
      <c r="D287" s="181" t="s">
        <v>1032</v>
      </c>
      <c r="E287" s="179" t="s">
        <v>30</v>
      </c>
      <c r="F287" s="179">
        <v>20</v>
      </c>
      <c r="G287" s="179">
        <f>VLOOKUP(C287,'DATA MASTER OBAT'!B:O,10,FALSE)</f>
        <v>800</v>
      </c>
      <c r="H287" s="179">
        <f t="shared" si="4"/>
        <v>16000</v>
      </c>
    </row>
    <row r="288" spans="1:8" x14ac:dyDescent="0.25">
      <c r="A288" s="179">
        <v>273</v>
      </c>
      <c r="B288" s="179" t="s">
        <v>1169</v>
      </c>
      <c r="C288" s="181" t="s">
        <v>327</v>
      </c>
      <c r="D288" s="181" t="s">
        <v>1031</v>
      </c>
      <c r="E288" s="179" t="s">
        <v>30</v>
      </c>
      <c r="F288" s="179">
        <v>10</v>
      </c>
      <c r="G288" s="179">
        <f>VLOOKUP(C288,'DATA MASTER OBAT'!B:O,10,FALSE)</f>
        <v>1700</v>
      </c>
      <c r="H288" s="179">
        <f t="shared" si="4"/>
        <v>17000</v>
      </c>
    </row>
    <row r="289" spans="1:8" x14ac:dyDescent="0.25">
      <c r="A289" s="179">
        <v>274</v>
      </c>
      <c r="B289" s="179" t="s">
        <v>1169</v>
      </c>
      <c r="C289" s="181" t="s">
        <v>282</v>
      </c>
      <c r="D289" s="181" t="s">
        <v>993</v>
      </c>
      <c r="E289" s="179" t="s">
        <v>30</v>
      </c>
      <c r="F289" s="179">
        <v>10</v>
      </c>
      <c r="G289" s="179">
        <f>VLOOKUP(C289,'DATA MASTER OBAT'!B:O,10,FALSE)</f>
        <v>300</v>
      </c>
      <c r="H289" s="179">
        <f t="shared" si="4"/>
        <v>3000</v>
      </c>
    </row>
    <row r="290" spans="1:8" x14ac:dyDescent="0.25">
      <c r="A290" s="179">
        <v>275</v>
      </c>
      <c r="B290" s="179" t="s">
        <v>1169</v>
      </c>
      <c r="C290" s="181" t="s">
        <v>358</v>
      </c>
      <c r="D290" s="181" t="s">
        <v>1069</v>
      </c>
      <c r="E290" s="179" t="s">
        <v>30</v>
      </c>
      <c r="F290" s="179">
        <v>10</v>
      </c>
      <c r="G290" s="179">
        <f>VLOOKUP(C290,'DATA MASTER OBAT'!B:O,10,FALSE)</f>
        <v>300</v>
      </c>
      <c r="H290" s="179">
        <f t="shared" si="4"/>
        <v>3000</v>
      </c>
    </row>
    <row r="291" spans="1:8" x14ac:dyDescent="0.25">
      <c r="A291" s="179">
        <v>276</v>
      </c>
      <c r="B291" s="179" t="s">
        <v>1169</v>
      </c>
      <c r="C291" s="181" t="s">
        <v>379</v>
      </c>
      <c r="D291" s="181" t="s">
        <v>1010</v>
      </c>
      <c r="E291" s="179" t="s">
        <v>30</v>
      </c>
      <c r="F291" s="179">
        <v>30</v>
      </c>
      <c r="G291" s="179">
        <f>VLOOKUP(C291,'DATA MASTER OBAT'!B:O,10,FALSE)</f>
        <v>3000</v>
      </c>
      <c r="H291" s="179">
        <f t="shared" si="4"/>
        <v>90000</v>
      </c>
    </row>
    <row r="292" spans="1:8" x14ac:dyDescent="0.25">
      <c r="A292" s="179">
        <v>277</v>
      </c>
      <c r="B292" s="179" t="s">
        <v>1169</v>
      </c>
      <c r="C292" s="181" t="s">
        <v>385</v>
      </c>
      <c r="D292" s="181" t="s">
        <v>1029</v>
      </c>
      <c r="E292" s="179" t="s">
        <v>30</v>
      </c>
      <c r="F292" s="179">
        <v>20</v>
      </c>
      <c r="G292" s="179">
        <f>VLOOKUP(C292,'DATA MASTER OBAT'!B:O,10,FALSE)</f>
        <v>1900</v>
      </c>
      <c r="H292" s="179">
        <f t="shared" si="4"/>
        <v>38000</v>
      </c>
    </row>
    <row r="293" spans="1:8" x14ac:dyDescent="0.25">
      <c r="A293" s="179">
        <v>278</v>
      </c>
      <c r="B293" s="179" t="s">
        <v>1169</v>
      </c>
      <c r="C293" s="181" t="s">
        <v>478</v>
      </c>
      <c r="D293" s="181" t="s">
        <v>1076</v>
      </c>
      <c r="E293" s="179" t="s">
        <v>53</v>
      </c>
      <c r="F293" s="179">
        <v>3</v>
      </c>
      <c r="G293" s="179">
        <f>VLOOKUP(C293,'DATA MASTER OBAT'!B:O,10,FALSE)</f>
        <v>10600</v>
      </c>
      <c r="H293" s="179">
        <f t="shared" si="4"/>
        <v>31800</v>
      </c>
    </row>
    <row r="294" spans="1:8" x14ac:dyDescent="0.25">
      <c r="A294" s="179">
        <v>279</v>
      </c>
      <c r="B294" s="179" t="s">
        <v>1169</v>
      </c>
      <c r="C294" s="181" t="s">
        <v>505</v>
      </c>
      <c r="D294" s="181" t="s">
        <v>987</v>
      </c>
      <c r="E294" s="179" t="s">
        <v>30</v>
      </c>
      <c r="F294" s="179">
        <v>10</v>
      </c>
      <c r="G294" s="179">
        <f>VLOOKUP(C294,'DATA MASTER OBAT'!B:O,10,FALSE)</f>
        <v>500</v>
      </c>
      <c r="H294" s="179">
        <f t="shared" si="4"/>
        <v>5000</v>
      </c>
    </row>
    <row r="295" spans="1:8" x14ac:dyDescent="0.25">
      <c r="A295" s="179">
        <v>280</v>
      </c>
      <c r="B295" s="179" t="s">
        <v>1169</v>
      </c>
      <c r="C295" s="181" t="s">
        <v>536</v>
      </c>
      <c r="D295" s="181" t="s">
        <v>1141</v>
      </c>
      <c r="E295" s="179" t="s">
        <v>342</v>
      </c>
      <c r="F295" s="179">
        <v>1</v>
      </c>
      <c r="G295" s="179">
        <f>VLOOKUP(C295,'DATA MASTER OBAT'!B:O,10,FALSE)</f>
        <v>3900</v>
      </c>
      <c r="H295" s="179">
        <f t="shared" si="4"/>
        <v>3900</v>
      </c>
    </row>
    <row r="296" spans="1:8" x14ac:dyDescent="0.25">
      <c r="A296" s="179">
        <v>281</v>
      </c>
      <c r="B296" s="179" t="s">
        <v>1169</v>
      </c>
      <c r="C296" s="181" t="s">
        <v>570</v>
      </c>
      <c r="D296" s="181" t="s">
        <v>1071</v>
      </c>
      <c r="E296" s="179" t="s">
        <v>30</v>
      </c>
      <c r="F296" s="179">
        <v>10</v>
      </c>
      <c r="G296" s="179">
        <f>VLOOKUP(C296,'DATA MASTER OBAT'!B:O,10,FALSE)</f>
        <v>300</v>
      </c>
      <c r="H296" s="179">
        <f t="shared" si="4"/>
        <v>3000</v>
      </c>
    </row>
    <row r="297" spans="1:8" x14ac:dyDescent="0.25">
      <c r="A297" s="179">
        <v>282</v>
      </c>
      <c r="B297" s="179" t="s">
        <v>1169</v>
      </c>
      <c r="C297" s="181" t="s">
        <v>605</v>
      </c>
      <c r="D297" s="181" t="s">
        <v>1078</v>
      </c>
      <c r="E297" s="179" t="s">
        <v>30</v>
      </c>
      <c r="F297" s="179">
        <v>15</v>
      </c>
      <c r="G297" s="179">
        <f>VLOOKUP(C297,'DATA MASTER OBAT'!B:O,10,FALSE)</f>
        <v>300</v>
      </c>
      <c r="H297" s="179">
        <f t="shared" si="4"/>
        <v>4500</v>
      </c>
    </row>
    <row r="298" spans="1:8" x14ac:dyDescent="0.25">
      <c r="A298" s="179">
        <v>283</v>
      </c>
      <c r="B298" s="179" t="s">
        <v>1169</v>
      </c>
      <c r="C298" s="181" t="s">
        <v>600</v>
      </c>
      <c r="D298" s="181" t="s">
        <v>1014</v>
      </c>
      <c r="E298" s="179" t="s">
        <v>30</v>
      </c>
      <c r="F298" s="179">
        <v>30</v>
      </c>
      <c r="G298" s="179">
        <f>VLOOKUP(C298,'DATA MASTER OBAT'!B:O,10,FALSE)</f>
        <v>400</v>
      </c>
      <c r="H298" s="179">
        <f t="shared" si="4"/>
        <v>12000</v>
      </c>
    </row>
    <row r="299" spans="1:8" x14ac:dyDescent="0.25">
      <c r="A299" s="179">
        <v>284</v>
      </c>
      <c r="B299" s="179" t="s">
        <v>1169</v>
      </c>
      <c r="C299" s="181" t="s">
        <v>624</v>
      </c>
      <c r="D299" s="181" t="s">
        <v>1170</v>
      </c>
      <c r="E299" s="179" t="s">
        <v>2284</v>
      </c>
      <c r="F299" s="179">
        <v>1</v>
      </c>
      <c r="G299" s="179">
        <f>VLOOKUP(C299,'DATA MASTER OBAT'!B:O,10,FALSE)</f>
        <v>19300</v>
      </c>
      <c r="H299" s="179">
        <f t="shared" si="4"/>
        <v>19300</v>
      </c>
    </row>
    <row r="300" spans="1:8" x14ac:dyDescent="0.25">
      <c r="A300" s="179">
        <v>285</v>
      </c>
      <c r="B300" s="179" t="s">
        <v>1169</v>
      </c>
      <c r="C300" s="181" t="s">
        <v>641</v>
      </c>
      <c r="D300" s="181" t="s">
        <v>1028</v>
      </c>
      <c r="E300" s="179" t="s">
        <v>30</v>
      </c>
      <c r="F300" s="179">
        <v>11</v>
      </c>
      <c r="G300" s="179">
        <f>VLOOKUP(C300,'DATA MASTER OBAT'!B:O,10,FALSE)</f>
        <v>400</v>
      </c>
      <c r="H300" s="179">
        <f t="shared" si="4"/>
        <v>4400</v>
      </c>
    </row>
    <row r="301" spans="1:8" x14ac:dyDescent="0.25">
      <c r="A301" s="179">
        <v>286</v>
      </c>
      <c r="B301" s="179" t="s">
        <v>1169</v>
      </c>
      <c r="C301" s="181" t="s">
        <v>691</v>
      </c>
      <c r="D301" s="181" t="s">
        <v>1012</v>
      </c>
      <c r="E301" s="179" t="s">
        <v>16</v>
      </c>
      <c r="F301" s="179">
        <v>10</v>
      </c>
      <c r="G301" s="179">
        <f>VLOOKUP(C301,'DATA MASTER OBAT'!B:O,10,FALSE)</f>
        <v>500</v>
      </c>
      <c r="H301" s="179">
        <f t="shared" si="4"/>
        <v>5000</v>
      </c>
    </row>
    <row r="302" spans="1:8" x14ac:dyDescent="0.25">
      <c r="A302" s="179">
        <v>287</v>
      </c>
      <c r="B302" s="179" t="s">
        <v>1169</v>
      </c>
      <c r="C302" s="181" t="s">
        <v>716</v>
      </c>
      <c r="D302" s="181" t="s">
        <v>1059</v>
      </c>
      <c r="E302" s="179" t="s">
        <v>30</v>
      </c>
      <c r="F302" s="179">
        <v>20</v>
      </c>
      <c r="G302" s="179">
        <f>VLOOKUP(C302,'DATA MASTER OBAT'!B:O,10,FALSE)</f>
        <v>300</v>
      </c>
      <c r="H302" s="179">
        <f t="shared" si="4"/>
        <v>6000</v>
      </c>
    </row>
    <row r="303" spans="1:8" x14ac:dyDescent="0.25">
      <c r="A303" s="179">
        <v>288</v>
      </c>
      <c r="B303" s="179" t="s">
        <v>1169</v>
      </c>
      <c r="C303" s="181" t="s">
        <v>811</v>
      </c>
      <c r="D303" s="181" t="s">
        <v>1035</v>
      </c>
      <c r="E303" s="179" t="s">
        <v>53</v>
      </c>
      <c r="F303" s="179">
        <v>1</v>
      </c>
      <c r="G303" s="179">
        <f>VLOOKUP(C303,'DATA MASTER OBAT'!B:O,10,FALSE)</f>
        <v>18000</v>
      </c>
      <c r="H303" s="179">
        <f t="shared" si="4"/>
        <v>18000</v>
      </c>
    </row>
    <row r="304" spans="1:8" x14ac:dyDescent="0.25">
      <c r="A304" s="179">
        <v>289</v>
      </c>
      <c r="B304" s="179" t="s">
        <v>1169</v>
      </c>
      <c r="C304" s="181" t="s">
        <v>771</v>
      </c>
      <c r="D304" s="181" t="s">
        <v>1172</v>
      </c>
      <c r="E304" s="179" t="s">
        <v>53</v>
      </c>
      <c r="F304" s="179">
        <v>1</v>
      </c>
      <c r="G304" s="179">
        <f>VLOOKUP(C304,'DATA MASTER OBAT'!B:O,10,FALSE)</f>
        <v>12800</v>
      </c>
      <c r="H304" s="179">
        <f t="shared" si="4"/>
        <v>12800</v>
      </c>
    </row>
    <row r="305" spans="1:8" x14ac:dyDescent="0.25">
      <c r="A305" s="179">
        <v>290</v>
      </c>
      <c r="B305" s="179" t="s">
        <v>1169</v>
      </c>
      <c r="C305" s="181" t="s">
        <v>822</v>
      </c>
      <c r="D305" s="181" t="s">
        <v>1040</v>
      </c>
      <c r="E305" s="179" t="s">
        <v>30</v>
      </c>
      <c r="F305" s="179">
        <v>10</v>
      </c>
      <c r="G305" s="179">
        <f>VLOOKUP(C305,'DATA MASTER OBAT'!B:O,10,FALSE)</f>
        <v>700</v>
      </c>
      <c r="H305" s="179">
        <f t="shared" si="4"/>
        <v>7000</v>
      </c>
    </row>
    <row r="306" spans="1:8" x14ac:dyDescent="0.25">
      <c r="A306" s="179">
        <v>291</v>
      </c>
      <c r="B306" s="179" t="s">
        <v>1174</v>
      </c>
      <c r="C306" s="181" t="s">
        <v>77</v>
      </c>
      <c r="D306" s="181" t="s">
        <v>1019</v>
      </c>
      <c r="E306" s="179" t="s">
        <v>30</v>
      </c>
      <c r="F306" s="179">
        <v>10</v>
      </c>
      <c r="G306" s="179">
        <f>VLOOKUP(C306,'DATA MASTER OBAT'!B:O,10,FALSE)</f>
        <v>500</v>
      </c>
      <c r="H306" s="179">
        <f t="shared" si="4"/>
        <v>5000</v>
      </c>
    </row>
    <row r="307" spans="1:8" x14ac:dyDescent="0.25">
      <c r="A307" s="179">
        <v>292</v>
      </c>
      <c r="B307" s="179" t="s">
        <v>1174</v>
      </c>
      <c r="C307" s="181" t="s">
        <v>84</v>
      </c>
      <c r="D307" s="181" t="s">
        <v>1092</v>
      </c>
      <c r="E307" s="179" t="s">
        <v>30</v>
      </c>
      <c r="F307" s="179">
        <v>15</v>
      </c>
      <c r="G307" s="179">
        <f>VLOOKUP(C307,'DATA MASTER OBAT'!B:O,10,FALSE)</f>
        <v>500</v>
      </c>
      <c r="H307" s="179">
        <f t="shared" si="4"/>
        <v>7500</v>
      </c>
    </row>
    <row r="308" spans="1:8" x14ac:dyDescent="0.25">
      <c r="A308" s="179">
        <v>293</v>
      </c>
      <c r="B308" s="179" t="s">
        <v>1174</v>
      </c>
      <c r="C308" s="181" t="s">
        <v>105</v>
      </c>
      <c r="D308" s="181" t="s">
        <v>1105</v>
      </c>
      <c r="E308" s="179" t="s">
        <v>30</v>
      </c>
      <c r="F308" s="179">
        <v>20</v>
      </c>
      <c r="G308" s="179">
        <f>VLOOKUP(C308,'DATA MASTER OBAT'!B:O,10,FALSE)</f>
        <v>200</v>
      </c>
      <c r="H308" s="179">
        <f t="shared" si="4"/>
        <v>4000</v>
      </c>
    </row>
    <row r="309" spans="1:8" x14ac:dyDescent="0.25">
      <c r="A309" s="179">
        <v>294</v>
      </c>
      <c r="B309" s="179" t="s">
        <v>1174</v>
      </c>
      <c r="C309" s="181" t="s">
        <v>123</v>
      </c>
      <c r="D309" s="181" t="s">
        <v>990</v>
      </c>
      <c r="E309" s="179" t="s">
        <v>16</v>
      </c>
      <c r="F309" s="179">
        <v>60</v>
      </c>
      <c r="G309" s="179">
        <f>VLOOKUP(C309,'DATA MASTER OBAT'!B:O,10,FALSE)</f>
        <v>400</v>
      </c>
      <c r="H309" s="179">
        <f t="shared" si="4"/>
        <v>24000</v>
      </c>
    </row>
    <row r="310" spans="1:8" x14ac:dyDescent="0.25">
      <c r="A310" s="179">
        <v>295</v>
      </c>
      <c r="B310" s="179" t="s">
        <v>1174</v>
      </c>
      <c r="C310" s="181" t="s">
        <v>135</v>
      </c>
      <c r="D310" s="181" t="s">
        <v>1175</v>
      </c>
      <c r="E310" s="179" t="s">
        <v>30</v>
      </c>
      <c r="F310" s="179">
        <v>5</v>
      </c>
      <c r="G310" s="179">
        <f>VLOOKUP(C310,'DATA MASTER OBAT'!B:O,10,FALSE)</f>
        <v>9300</v>
      </c>
      <c r="H310" s="179">
        <f t="shared" si="4"/>
        <v>46500</v>
      </c>
    </row>
    <row r="311" spans="1:8" x14ac:dyDescent="0.25">
      <c r="A311" s="179">
        <v>296</v>
      </c>
      <c r="B311" s="179" t="s">
        <v>1174</v>
      </c>
      <c r="C311" s="181" t="s">
        <v>184</v>
      </c>
      <c r="D311" s="181" t="s">
        <v>1056</v>
      </c>
      <c r="E311" s="179" t="s">
        <v>458</v>
      </c>
      <c r="F311" s="179">
        <v>1</v>
      </c>
      <c r="G311" s="179">
        <f>VLOOKUP(C311,'DATA MASTER OBAT'!B:O,10,FALSE)</f>
        <v>20900</v>
      </c>
      <c r="H311" s="179">
        <f t="shared" si="4"/>
        <v>20900</v>
      </c>
    </row>
    <row r="312" spans="1:8" x14ac:dyDescent="0.25">
      <c r="A312" s="179">
        <v>297</v>
      </c>
      <c r="B312" s="179" t="s">
        <v>1174</v>
      </c>
      <c r="C312" s="181" t="s">
        <v>196</v>
      </c>
      <c r="D312" s="181" t="s">
        <v>981</v>
      </c>
      <c r="E312" s="179" t="s">
        <v>30</v>
      </c>
      <c r="F312" s="179">
        <v>10</v>
      </c>
      <c r="G312" s="179">
        <f>VLOOKUP(C312,'DATA MASTER OBAT'!B:O,10,FALSE)</f>
        <v>4200</v>
      </c>
      <c r="H312" s="179">
        <f t="shared" si="4"/>
        <v>42000</v>
      </c>
    </row>
    <row r="313" spans="1:8" x14ac:dyDescent="0.25">
      <c r="A313" s="179">
        <v>298</v>
      </c>
      <c r="B313" s="179" t="s">
        <v>1174</v>
      </c>
      <c r="C313" s="181" t="s">
        <v>149</v>
      </c>
      <c r="D313" s="181" t="s">
        <v>1137</v>
      </c>
      <c r="E313" s="179" t="s">
        <v>53</v>
      </c>
      <c r="F313" s="179">
        <v>1</v>
      </c>
      <c r="G313" s="179">
        <f>VLOOKUP(C313,'DATA MASTER OBAT'!B:O,10,FALSE)</f>
        <v>23800</v>
      </c>
      <c r="H313" s="179">
        <f t="shared" si="4"/>
        <v>23800</v>
      </c>
    </row>
    <row r="314" spans="1:8" x14ac:dyDescent="0.25">
      <c r="A314" s="179">
        <v>299</v>
      </c>
      <c r="B314" s="179" t="s">
        <v>1174</v>
      </c>
      <c r="C314" s="181" t="s">
        <v>238</v>
      </c>
      <c r="D314" s="181" t="s">
        <v>984</v>
      </c>
      <c r="E314" s="179" t="s">
        <v>30</v>
      </c>
      <c r="F314" s="179">
        <v>20</v>
      </c>
      <c r="G314" s="179">
        <f>VLOOKUP(C314,'DATA MASTER OBAT'!B:O,10,FALSE)</f>
        <v>1000</v>
      </c>
      <c r="H314" s="179">
        <f t="shared" si="4"/>
        <v>20000</v>
      </c>
    </row>
    <row r="315" spans="1:8" x14ac:dyDescent="0.25">
      <c r="A315" s="179">
        <v>300</v>
      </c>
      <c r="B315" s="179" t="s">
        <v>1174</v>
      </c>
      <c r="C315" s="181" t="s">
        <v>248</v>
      </c>
      <c r="D315" s="181" t="s">
        <v>991</v>
      </c>
      <c r="E315" s="179" t="s">
        <v>30</v>
      </c>
      <c r="F315" s="179">
        <v>40</v>
      </c>
      <c r="G315" s="179">
        <f>VLOOKUP(C315,'DATA MASTER OBAT'!B:O,10,FALSE)</f>
        <v>2100</v>
      </c>
      <c r="H315" s="179">
        <f t="shared" si="4"/>
        <v>84000</v>
      </c>
    </row>
    <row r="316" spans="1:8" x14ac:dyDescent="0.25">
      <c r="A316" s="179">
        <v>301</v>
      </c>
      <c r="B316" s="179" t="s">
        <v>1174</v>
      </c>
      <c r="C316" s="181" t="s">
        <v>297</v>
      </c>
      <c r="D316" s="181" t="s">
        <v>1061</v>
      </c>
      <c r="E316" s="179" t="s">
        <v>16</v>
      </c>
      <c r="F316" s="179">
        <v>10</v>
      </c>
      <c r="G316" s="179">
        <f>VLOOKUP(C316,'DATA MASTER OBAT'!B:O,10,FALSE)</f>
        <v>1600</v>
      </c>
      <c r="H316" s="179">
        <f t="shared" si="4"/>
        <v>16000</v>
      </c>
    </row>
    <row r="317" spans="1:8" x14ac:dyDescent="0.25">
      <c r="A317" s="179">
        <v>302</v>
      </c>
      <c r="B317" s="179" t="s">
        <v>1174</v>
      </c>
      <c r="C317" s="181" t="s">
        <v>253</v>
      </c>
      <c r="D317" s="181" t="s">
        <v>1050</v>
      </c>
      <c r="E317" s="179" t="s">
        <v>342</v>
      </c>
      <c r="F317" s="179">
        <v>3</v>
      </c>
      <c r="G317" s="179">
        <f>VLOOKUP(C317,'DATA MASTER OBAT'!B:O,10,FALSE)</f>
        <v>23700</v>
      </c>
      <c r="H317" s="179">
        <f t="shared" si="4"/>
        <v>71100</v>
      </c>
    </row>
    <row r="318" spans="1:8" x14ac:dyDescent="0.25">
      <c r="A318" s="179">
        <v>303</v>
      </c>
      <c r="B318" s="179" t="s">
        <v>1174</v>
      </c>
      <c r="C318" s="181" t="s">
        <v>291</v>
      </c>
      <c r="D318" s="181" t="s">
        <v>1085</v>
      </c>
      <c r="E318" s="179" t="s">
        <v>293</v>
      </c>
      <c r="F318" s="179">
        <v>10</v>
      </c>
      <c r="G318" s="179">
        <f>VLOOKUP(C318,'DATA MASTER OBAT'!B:O,10,FALSE)</f>
        <v>600</v>
      </c>
      <c r="H318" s="179">
        <f t="shared" si="4"/>
        <v>6000</v>
      </c>
    </row>
    <row r="319" spans="1:8" x14ac:dyDescent="0.25">
      <c r="A319" s="179">
        <v>304</v>
      </c>
      <c r="B319" s="179" t="s">
        <v>1174</v>
      </c>
      <c r="C319" s="181" t="s">
        <v>327</v>
      </c>
      <c r="D319" s="181" t="s">
        <v>1031</v>
      </c>
      <c r="E319" s="179" t="s">
        <v>30</v>
      </c>
      <c r="F319" s="179">
        <v>20</v>
      </c>
      <c r="G319" s="179">
        <f>VLOOKUP(C319,'DATA MASTER OBAT'!B:O,10,FALSE)</f>
        <v>1700</v>
      </c>
      <c r="H319" s="179">
        <f t="shared" si="4"/>
        <v>34000</v>
      </c>
    </row>
    <row r="320" spans="1:8" x14ac:dyDescent="0.25">
      <c r="A320" s="179">
        <v>305</v>
      </c>
      <c r="B320" s="179" t="s">
        <v>1174</v>
      </c>
      <c r="C320" s="181" t="s">
        <v>282</v>
      </c>
      <c r="D320" s="181" t="s">
        <v>993</v>
      </c>
      <c r="E320" s="179" t="s">
        <v>30</v>
      </c>
      <c r="F320" s="179">
        <v>10</v>
      </c>
      <c r="G320" s="179">
        <f>VLOOKUP(C320,'DATA MASTER OBAT'!B:O,10,FALSE)</f>
        <v>300</v>
      </c>
      <c r="H320" s="179">
        <f t="shared" si="4"/>
        <v>3000</v>
      </c>
    </row>
    <row r="321" spans="1:8" x14ac:dyDescent="0.25">
      <c r="A321" s="179">
        <v>306</v>
      </c>
      <c r="B321" s="179" t="s">
        <v>1174</v>
      </c>
      <c r="C321" s="181" t="s">
        <v>214</v>
      </c>
      <c r="D321" s="181" t="s">
        <v>1106</v>
      </c>
      <c r="E321" s="179" t="s">
        <v>19</v>
      </c>
      <c r="F321" s="179">
        <v>10</v>
      </c>
      <c r="G321" s="179">
        <f>VLOOKUP(C321,'DATA MASTER OBAT'!B:O,10,FALSE)</f>
        <v>800</v>
      </c>
      <c r="H321" s="179">
        <f t="shared" si="4"/>
        <v>8000</v>
      </c>
    </row>
    <row r="322" spans="1:8" x14ac:dyDescent="0.25">
      <c r="A322" s="179">
        <v>307</v>
      </c>
      <c r="B322" s="179" t="s">
        <v>1174</v>
      </c>
      <c r="C322" s="181" t="s">
        <v>332</v>
      </c>
      <c r="D322" s="181" t="s">
        <v>1039</v>
      </c>
      <c r="E322" s="179" t="s">
        <v>30</v>
      </c>
      <c r="F322" s="179">
        <v>10</v>
      </c>
      <c r="G322" s="179">
        <f>VLOOKUP(C322,'DATA MASTER OBAT'!B:O,10,FALSE)</f>
        <v>500</v>
      </c>
      <c r="H322" s="179">
        <f t="shared" si="4"/>
        <v>5000</v>
      </c>
    </row>
    <row r="323" spans="1:8" x14ac:dyDescent="0.25">
      <c r="A323" s="179">
        <v>308</v>
      </c>
      <c r="B323" s="179" t="s">
        <v>1174</v>
      </c>
      <c r="C323" s="181" t="s">
        <v>340</v>
      </c>
      <c r="D323" s="181" t="s">
        <v>1099</v>
      </c>
      <c r="E323" s="179" t="s">
        <v>342</v>
      </c>
      <c r="F323" s="179">
        <v>1</v>
      </c>
      <c r="G323" s="179">
        <f>VLOOKUP(C323,'DATA MASTER OBAT'!B:O,10,FALSE)</f>
        <v>35700</v>
      </c>
      <c r="H323" s="179">
        <f t="shared" si="4"/>
        <v>35700</v>
      </c>
    </row>
    <row r="324" spans="1:8" x14ac:dyDescent="0.25">
      <c r="A324" s="179">
        <v>309</v>
      </c>
      <c r="B324" s="179" t="s">
        <v>1174</v>
      </c>
      <c r="C324" s="181" t="s">
        <v>358</v>
      </c>
      <c r="D324" s="181" t="s">
        <v>1069</v>
      </c>
      <c r="E324" s="179" t="s">
        <v>30</v>
      </c>
      <c r="F324" s="179">
        <v>20</v>
      </c>
      <c r="G324" s="179">
        <f>VLOOKUP(C324,'DATA MASTER OBAT'!B:O,10,FALSE)</f>
        <v>300</v>
      </c>
      <c r="H324" s="179">
        <f t="shared" si="4"/>
        <v>6000</v>
      </c>
    </row>
    <row r="325" spans="1:8" x14ac:dyDescent="0.25">
      <c r="A325" s="179">
        <v>310</v>
      </c>
      <c r="B325" s="179" t="s">
        <v>1174</v>
      </c>
      <c r="C325" s="181" t="s">
        <v>343</v>
      </c>
      <c r="D325" s="181" t="s">
        <v>996</v>
      </c>
      <c r="E325" s="179" t="s">
        <v>30</v>
      </c>
      <c r="F325" s="179">
        <v>20</v>
      </c>
      <c r="G325" s="179">
        <f>VLOOKUP(C325,'DATA MASTER OBAT'!B:O,10,FALSE)</f>
        <v>200</v>
      </c>
      <c r="H325" s="179">
        <f t="shared" si="4"/>
        <v>4000</v>
      </c>
    </row>
    <row r="326" spans="1:8" x14ac:dyDescent="0.25">
      <c r="A326" s="179">
        <v>311</v>
      </c>
      <c r="B326" s="179" t="s">
        <v>1174</v>
      </c>
      <c r="C326" s="181" t="s">
        <v>379</v>
      </c>
      <c r="D326" s="181" t="s">
        <v>1010</v>
      </c>
      <c r="E326" s="179" t="s">
        <v>30</v>
      </c>
      <c r="F326" s="179">
        <v>10</v>
      </c>
      <c r="G326" s="179">
        <f>VLOOKUP(C326,'DATA MASTER OBAT'!B:O,10,FALSE)</f>
        <v>3000</v>
      </c>
      <c r="H326" s="179">
        <f t="shared" si="4"/>
        <v>30000</v>
      </c>
    </row>
    <row r="327" spans="1:8" x14ac:dyDescent="0.25">
      <c r="A327" s="179">
        <v>312</v>
      </c>
      <c r="B327" s="179" t="s">
        <v>1174</v>
      </c>
      <c r="C327" s="181" t="s">
        <v>505</v>
      </c>
      <c r="D327" s="181" t="s">
        <v>987</v>
      </c>
      <c r="E327" s="179" t="s">
        <v>30</v>
      </c>
      <c r="F327" s="179">
        <v>10</v>
      </c>
      <c r="G327" s="179">
        <f>VLOOKUP(C327,'DATA MASTER OBAT'!B:O,10,FALSE)</f>
        <v>500</v>
      </c>
      <c r="H327" s="179">
        <f t="shared" si="4"/>
        <v>5000</v>
      </c>
    </row>
    <row r="328" spans="1:8" x14ac:dyDescent="0.25">
      <c r="A328" s="179">
        <v>313</v>
      </c>
      <c r="B328" s="179" t="s">
        <v>1174</v>
      </c>
      <c r="C328" s="181" t="s">
        <v>516</v>
      </c>
      <c r="D328" s="181" t="s">
        <v>1048</v>
      </c>
      <c r="E328" s="179" t="s">
        <v>30</v>
      </c>
      <c r="F328" s="179">
        <v>27</v>
      </c>
      <c r="G328" s="179">
        <f>VLOOKUP(C328,'DATA MASTER OBAT'!B:O,10,FALSE)</f>
        <v>700</v>
      </c>
      <c r="H328" s="179">
        <f t="shared" si="4"/>
        <v>18900</v>
      </c>
    </row>
    <row r="329" spans="1:8" x14ac:dyDescent="0.25">
      <c r="A329" s="179">
        <v>314</v>
      </c>
      <c r="B329" s="179" t="s">
        <v>1174</v>
      </c>
      <c r="C329" s="181" t="s">
        <v>536</v>
      </c>
      <c r="D329" s="181" t="s">
        <v>1141</v>
      </c>
      <c r="E329" s="179" t="s">
        <v>342</v>
      </c>
      <c r="F329" s="179">
        <v>1</v>
      </c>
      <c r="G329" s="179">
        <f>VLOOKUP(C329,'DATA MASTER OBAT'!B:O,10,FALSE)</f>
        <v>3900</v>
      </c>
      <c r="H329" s="179">
        <f t="shared" si="4"/>
        <v>3900</v>
      </c>
    </row>
    <row r="330" spans="1:8" x14ac:dyDescent="0.25">
      <c r="A330" s="179">
        <v>315</v>
      </c>
      <c r="B330" s="179" t="s">
        <v>1174</v>
      </c>
      <c r="C330" s="181" t="s">
        <v>570</v>
      </c>
      <c r="D330" s="181" t="s">
        <v>1071</v>
      </c>
      <c r="E330" s="179" t="s">
        <v>30</v>
      </c>
      <c r="F330" s="179">
        <v>30</v>
      </c>
      <c r="G330" s="179">
        <f>VLOOKUP(C330,'DATA MASTER OBAT'!B:O,10,FALSE)</f>
        <v>300</v>
      </c>
      <c r="H330" s="179">
        <f t="shared" si="4"/>
        <v>9000</v>
      </c>
    </row>
    <row r="331" spans="1:8" x14ac:dyDescent="0.25">
      <c r="A331" s="179">
        <v>316</v>
      </c>
      <c r="B331" s="179" t="s">
        <v>1174</v>
      </c>
      <c r="C331" s="181" t="s">
        <v>575</v>
      </c>
      <c r="D331" s="181" t="s">
        <v>1131</v>
      </c>
      <c r="E331" s="179" t="s">
        <v>30</v>
      </c>
      <c r="F331" s="179">
        <v>10</v>
      </c>
      <c r="G331" s="179">
        <f>VLOOKUP(C331,'DATA MASTER OBAT'!B:O,10,FALSE)</f>
        <v>400</v>
      </c>
      <c r="H331" s="179">
        <f t="shared" si="4"/>
        <v>4000</v>
      </c>
    </row>
    <row r="332" spans="1:8" x14ac:dyDescent="0.25">
      <c r="A332" s="179">
        <v>317</v>
      </c>
      <c r="B332" s="179" t="s">
        <v>1174</v>
      </c>
      <c r="C332" s="181" t="s">
        <v>605</v>
      </c>
      <c r="D332" s="181" t="s">
        <v>1078</v>
      </c>
      <c r="E332" s="179" t="s">
        <v>30</v>
      </c>
      <c r="F332" s="179">
        <v>10</v>
      </c>
      <c r="G332" s="179">
        <f>VLOOKUP(C332,'DATA MASTER OBAT'!B:O,10,FALSE)</f>
        <v>300</v>
      </c>
      <c r="H332" s="179">
        <f t="shared" si="4"/>
        <v>3000</v>
      </c>
    </row>
    <row r="333" spans="1:8" x14ac:dyDescent="0.25">
      <c r="A333" s="179">
        <v>318</v>
      </c>
      <c r="B333" s="179" t="s">
        <v>1174</v>
      </c>
      <c r="C333" s="181" t="s">
        <v>590</v>
      </c>
      <c r="D333" s="181" t="s">
        <v>1008</v>
      </c>
      <c r="E333" s="179" t="s">
        <v>30</v>
      </c>
      <c r="F333" s="179">
        <v>30</v>
      </c>
      <c r="G333" s="179">
        <f>VLOOKUP(C333,'DATA MASTER OBAT'!B:O,10,FALSE)</f>
        <v>300</v>
      </c>
      <c r="H333" s="179">
        <f t="shared" si="4"/>
        <v>9000</v>
      </c>
    </row>
    <row r="334" spans="1:8" x14ac:dyDescent="0.25">
      <c r="A334" s="179">
        <v>319</v>
      </c>
      <c r="B334" s="179" t="s">
        <v>1174</v>
      </c>
      <c r="C334" s="181" t="s">
        <v>600</v>
      </c>
      <c r="D334" s="181" t="s">
        <v>1014</v>
      </c>
      <c r="E334" s="179" t="s">
        <v>30</v>
      </c>
      <c r="F334" s="179">
        <v>20</v>
      </c>
      <c r="G334" s="179">
        <f>VLOOKUP(C334,'DATA MASTER OBAT'!B:O,10,FALSE)</f>
        <v>400</v>
      </c>
      <c r="H334" s="179">
        <f t="shared" si="4"/>
        <v>8000</v>
      </c>
    </row>
    <row r="335" spans="1:8" x14ac:dyDescent="0.25">
      <c r="A335" s="179">
        <v>320</v>
      </c>
      <c r="B335" s="179" t="s">
        <v>1174</v>
      </c>
      <c r="C335" s="181" t="s">
        <v>624</v>
      </c>
      <c r="D335" s="181" t="s">
        <v>1170</v>
      </c>
      <c r="E335" s="179" t="s">
        <v>2284</v>
      </c>
      <c r="F335" s="179">
        <v>1</v>
      </c>
      <c r="G335" s="179">
        <f>VLOOKUP(C335,'DATA MASTER OBAT'!B:O,10,FALSE)</f>
        <v>19300</v>
      </c>
      <c r="H335" s="179">
        <f t="shared" si="4"/>
        <v>19300</v>
      </c>
    </row>
    <row r="336" spans="1:8" x14ac:dyDescent="0.25">
      <c r="A336" s="179">
        <v>321</v>
      </c>
      <c r="B336" s="179" t="s">
        <v>1174</v>
      </c>
      <c r="C336" s="181" t="s">
        <v>660</v>
      </c>
      <c r="D336" s="181" t="s">
        <v>1093</v>
      </c>
      <c r="E336" s="179" t="s">
        <v>30</v>
      </c>
      <c r="F336" s="179">
        <v>10</v>
      </c>
      <c r="G336" s="179">
        <f>VLOOKUP(C336,'DATA MASTER OBAT'!B:O,10,FALSE)</f>
        <v>1100</v>
      </c>
      <c r="H336" s="179">
        <f t="shared" si="4"/>
        <v>11000</v>
      </c>
    </row>
    <row r="337" spans="1:8" x14ac:dyDescent="0.25">
      <c r="A337" s="179">
        <v>322</v>
      </c>
      <c r="B337" s="179" t="s">
        <v>1174</v>
      </c>
      <c r="C337" s="181" t="s">
        <v>691</v>
      </c>
      <c r="D337" s="181" t="s">
        <v>1012</v>
      </c>
      <c r="E337" s="179" t="s">
        <v>16</v>
      </c>
      <c r="F337" s="179">
        <v>30</v>
      </c>
      <c r="G337" s="179">
        <f>VLOOKUP(C337,'DATA MASTER OBAT'!B:O,10,FALSE)</f>
        <v>500</v>
      </c>
      <c r="H337" s="179">
        <f t="shared" ref="H337:H400" si="5">G337*F337</f>
        <v>15000</v>
      </c>
    </row>
    <row r="338" spans="1:8" x14ac:dyDescent="0.25">
      <c r="A338" s="179">
        <v>323</v>
      </c>
      <c r="B338" s="179" t="s">
        <v>1174</v>
      </c>
      <c r="C338" s="181" t="s">
        <v>716</v>
      </c>
      <c r="D338" s="181" t="s">
        <v>1059</v>
      </c>
      <c r="E338" s="179" t="s">
        <v>30</v>
      </c>
      <c r="F338" s="179">
        <v>15</v>
      </c>
      <c r="G338" s="179">
        <f>VLOOKUP(C338,'DATA MASTER OBAT'!B:O,10,FALSE)</f>
        <v>300</v>
      </c>
      <c r="H338" s="179">
        <f t="shared" si="5"/>
        <v>4500</v>
      </c>
    </row>
    <row r="339" spans="1:8" x14ac:dyDescent="0.25">
      <c r="A339" s="179">
        <v>324</v>
      </c>
      <c r="B339" s="179" t="s">
        <v>1174</v>
      </c>
      <c r="C339" s="181" t="s">
        <v>744</v>
      </c>
      <c r="D339" s="181" t="s">
        <v>1177</v>
      </c>
      <c r="E339" s="179" t="s">
        <v>53</v>
      </c>
      <c r="F339" s="179">
        <v>1</v>
      </c>
      <c r="G339" s="179">
        <f>VLOOKUP(C339,'DATA MASTER OBAT'!B:O,10,FALSE)</f>
        <v>9800</v>
      </c>
      <c r="H339" s="179">
        <f t="shared" si="5"/>
        <v>9800</v>
      </c>
    </row>
    <row r="340" spans="1:8" x14ac:dyDescent="0.25">
      <c r="A340" s="179">
        <v>325</v>
      </c>
      <c r="B340" s="179" t="s">
        <v>1174</v>
      </c>
      <c r="C340" s="181" t="s">
        <v>742</v>
      </c>
      <c r="D340" s="181" t="s">
        <v>1090</v>
      </c>
      <c r="E340" s="179" t="s">
        <v>30</v>
      </c>
      <c r="F340" s="179">
        <v>10</v>
      </c>
      <c r="G340" s="179">
        <f>VLOOKUP(C340,'DATA MASTER OBAT'!B:O,10,FALSE)</f>
        <v>300</v>
      </c>
      <c r="H340" s="179">
        <f t="shared" si="5"/>
        <v>3000</v>
      </c>
    </row>
    <row r="341" spans="1:8" x14ac:dyDescent="0.25">
      <c r="A341" s="179">
        <v>326</v>
      </c>
      <c r="B341" s="179" t="s">
        <v>1174</v>
      </c>
      <c r="C341" s="181" t="s">
        <v>811</v>
      </c>
      <c r="D341" s="181" t="s">
        <v>1035</v>
      </c>
      <c r="E341" s="179" t="s">
        <v>53</v>
      </c>
      <c r="F341" s="179">
        <v>3</v>
      </c>
      <c r="G341" s="179">
        <f>VLOOKUP(C341,'DATA MASTER OBAT'!B:O,10,FALSE)</f>
        <v>18000</v>
      </c>
      <c r="H341" s="179">
        <f t="shared" si="5"/>
        <v>54000</v>
      </c>
    </row>
    <row r="342" spans="1:8" x14ac:dyDescent="0.25">
      <c r="A342" s="179">
        <v>327</v>
      </c>
      <c r="B342" s="179" t="s">
        <v>1174</v>
      </c>
      <c r="C342" s="181" t="s">
        <v>780</v>
      </c>
      <c r="D342" s="181" t="s">
        <v>778</v>
      </c>
      <c r="E342" s="179" t="s">
        <v>30</v>
      </c>
      <c r="F342" s="179">
        <v>10</v>
      </c>
      <c r="G342" s="179">
        <f>VLOOKUP(C342,'DATA MASTER OBAT'!B:O,10,FALSE)</f>
        <v>1000</v>
      </c>
      <c r="H342" s="179">
        <f t="shared" si="5"/>
        <v>10000</v>
      </c>
    </row>
    <row r="343" spans="1:8" x14ac:dyDescent="0.25">
      <c r="A343" s="179">
        <v>328</v>
      </c>
      <c r="B343" s="179" t="s">
        <v>1174</v>
      </c>
      <c r="C343" s="181" t="s">
        <v>798</v>
      </c>
      <c r="D343" s="181" t="s">
        <v>1107</v>
      </c>
      <c r="E343" s="179" t="s">
        <v>30</v>
      </c>
      <c r="F343" s="179">
        <v>3</v>
      </c>
      <c r="G343" s="179">
        <f>VLOOKUP(C343,'DATA MASTER OBAT'!B:O,10,FALSE)</f>
        <v>15600</v>
      </c>
      <c r="H343" s="179">
        <f t="shared" si="5"/>
        <v>46800</v>
      </c>
    </row>
    <row r="344" spans="1:8" x14ac:dyDescent="0.25">
      <c r="A344" s="179">
        <v>329</v>
      </c>
      <c r="B344" s="179" t="s">
        <v>1174</v>
      </c>
      <c r="C344" s="181" t="s">
        <v>822</v>
      </c>
      <c r="D344" s="181" t="s">
        <v>1040</v>
      </c>
      <c r="E344" s="179" t="s">
        <v>30</v>
      </c>
      <c r="F344" s="179">
        <v>50</v>
      </c>
      <c r="G344" s="179">
        <f>VLOOKUP(C344,'DATA MASTER OBAT'!B:O,10,FALSE)</f>
        <v>700</v>
      </c>
      <c r="H344" s="179">
        <f t="shared" si="5"/>
        <v>35000</v>
      </c>
    </row>
    <row r="345" spans="1:8" x14ac:dyDescent="0.25">
      <c r="A345" s="179">
        <v>330</v>
      </c>
      <c r="B345" s="179" t="s">
        <v>1179</v>
      </c>
      <c r="C345" s="181" t="s">
        <v>14</v>
      </c>
      <c r="D345" s="181" t="s">
        <v>1134</v>
      </c>
      <c r="E345" s="179" t="s">
        <v>30</v>
      </c>
      <c r="F345" s="179">
        <v>20</v>
      </c>
      <c r="G345" s="179">
        <f>VLOOKUP(C345,'DATA MASTER OBAT'!B:O,10,FALSE)</f>
        <v>900</v>
      </c>
      <c r="H345" s="179">
        <f t="shared" si="5"/>
        <v>18000</v>
      </c>
    </row>
    <row r="346" spans="1:8" x14ac:dyDescent="0.25">
      <c r="A346" s="179">
        <v>331</v>
      </c>
      <c r="B346" s="179" t="s">
        <v>1179</v>
      </c>
      <c r="C346" s="181" t="s">
        <v>57</v>
      </c>
      <c r="D346" s="181" t="s">
        <v>995</v>
      </c>
      <c r="E346" s="179" t="s">
        <v>30</v>
      </c>
      <c r="F346" s="179">
        <v>20</v>
      </c>
      <c r="G346" s="179">
        <f>VLOOKUP(C346,'DATA MASTER OBAT'!B:O,10,FALSE)</f>
        <v>300</v>
      </c>
      <c r="H346" s="179">
        <f t="shared" si="5"/>
        <v>6000</v>
      </c>
    </row>
    <row r="347" spans="1:8" x14ac:dyDescent="0.25">
      <c r="A347" s="179">
        <v>332</v>
      </c>
      <c r="B347" s="179" t="s">
        <v>1179</v>
      </c>
      <c r="C347" s="181" t="s">
        <v>71</v>
      </c>
      <c r="D347" s="181" t="s">
        <v>999</v>
      </c>
      <c r="E347" s="179" t="s">
        <v>30</v>
      </c>
      <c r="F347" s="179">
        <v>30</v>
      </c>
      <c r="G347" s="179">
        <f>VLOOKUP(C347,'DATA MASTER OBAT'!B:O,10,FALSE)</f>
        <v>300</v>
      </c>
      <c r="H347" s="179">
        <f t="shared" si="5"/>
        <v>9000</v>
      </c>
    </row>
    <row r="348" spans="1:8" x14ac:dyDescent="0.25">
      <c r="A348" s="179">
        <v>333</v>
      </c>
      <c r="B348" s="179" t="s">
        <v>1179</v>
      </c>
      <c r="C348" s="181" t="s">
        <v>77</v>
      </c>
      <c r="D348" s="181" t="s">
        <v>1019</v>
      </c>
      <c r="E348" s="179" t="s">
        <v>30</v>
      </c>
      <c r="F348" s="179">
        <v>30</v>
      </c>
      <c r="G348" s="179">
        <f>VLOOKUP(C348,'DATA MASTER OBAT'!B:O,10,FALSE)</f>
        <v>500</v>
      </c>
      <c r="H348" s="179">
        <f t="shared" si="5"/>
        <v>15000</v>
      </c>
    </row>
    <row r="349" spans="1:8" x14ac:dyDescent="0.25">
      <c r="A349" s="179">
        <v>334</v>
      </c>
      <c r="B349" s="179" t="s">
        <v>1179</v>
      </c>
      <c r="C349" s="181" t="s">
        <v>84</v>
      </c>
      <c r="D349" s="181" t="s">
        <v>1092</v>
      </c>
      <c r="E349" s="179" t="s">
        <v>30</v>
      </c>
      <c r="F349" s="179">
        <v>45</v>
      </c>
      <c r="G349" s="179">
        <f>VLOOKUP(C349,'DATA MASTER OBAT'!B:O,10,FALSE)</f>
        <v>500</v>
      </c>
      <c r="H349" s="179">
        <f t="shared" si="5"/>
        <v>22500</v>
      </c>
    </row>
    <row r="350" spans="1:8" x14ac:dyDescent="0.25">
      <c r="A350" s="179">
        <v>335</v>
      </c>
      <c r="B350" s="179" t="s">
        <v>1179</v>
      </c>
      <c r="C350" s="181" t="s">
        <v>123</v>
      </c>
      <c r="D350" s="181" t="s">
        <v>990</v>
      </c>
      <c r="E350" s="179" t="s">
        <v>16</v>
      </c>
      <c r="F350" s="179">
        <v>45</v>
      </c>
      <c r="G350" s="179">
        <f>VLOOKUP(C350,'DATA MASTER OBAT'!B:O,10,FALSE)</f>
        <v>400</v>
      </c>
      <c r="H350" s="179">
        <f t="shared" si="5"/>
        <v>18000</v>
      </c>
    </row>
    <row r="351" spans="1:8" x14ac:dyDescent="0.25">
      <c r="A351" s="179">
        <v>336</v>
      </c>
      <c r="B351" s="179" t="s">
        <v>1179</v>
      </c>
      <c r="C351" s="181" t="s">
        <v>127</v>
      </c>
      <c r="D351" s="181" t="s">
        <v>128</v>
      </c>
      <c r="E351" s="179" t="s">
        <v>19</v>
      </c>
      <c r="F351" s="179">
        <v>15</v>
      </c>
      <c r="G351" s="179">
        <f>VLOOKUP(C351,'DATA MASTER OBAT'!B:O,10,FALSE)</f>
        <v>900</v>
      </c>
      <c r="H351" s="179">
        <f t="shared" si="5"/>
        <v>13500</v>
      </c>
    </row>
    <row r="352" spans="1:8" x14ac:dyDescent="0.25">
      <c r="A352" s="179">
        <v>337</v>
      </c>
      <c r="B352" s="179" t="s">
        <v>1179</v>
      </c>
      <c r="C352" s="181" t="s">
        <v>171</v>
      </c>
      <c r="D352" s="181" t="s">
        <v>1184</v>
      </c>
      <c r="E352" s="179" t="s">
        <v>27</v>
      </c>
      <c r="F352" s="179">
        <v>1</v>
      </c>
      <c r="G352" s="179">
        <f>VLOOKUP(C352,'DATA MASTER OBAT'!B:O,10,FALSE)</f>
        <v>17000</v>
      </c>
      <c r="H352" s="179">
        <f t="shared" si="5"/>
        <v>17000</v>
      </c>
    </row>
    <row r="353" spans="1:8" x14ac:dyDescent="0.25">
      <c r="A353" s="179">
        <v>338</v>
      </c>
      <c r="B353" s="179" t="s">
        <v>1179</v>
      </c>
      <c r="C353" s="181" t="s">
        <v>189</v>
      </c>
      <c r="D353" s="181" t="s">
        <v>1165</v>
      </c>
      <c r="E353" s="179" t="s">
        <v>30</v>
      </c>
      <c r="F353" s="179">
        <v>20</v>
      </c>
      <c r="G353" s="179">
        <f>VLOOKUP(C353,'DATA MASTER OBAT'!B:O,10,FALSE)</f>
        <v>5600</v>
      </c>
      <c r="H353" s="179">
        <f t="shared" si="5"/>
        <v>112000</v>
      </c>
    </row>
    <row r="354" spans="1:8" x14ac:dyDescent="0.25">
      <c r="A354" s="179">
        <v>339</v>
      </c>
      <c r="B354" s="179" t="s">
        <v>1179</v>
      </c>
      <c r="C354" s="181" t="s">
        <v>149</v>
      </c>
      <c r="D354" s="181" t="s">
        <v>1137</v>
      </c>
      <c r="E354" s="179" t="s">
        <v>53</v>
      </c>
      <c r="F354" s="179">
        <v>2</v>
      </c>
      <c r="G354" s="179">
        <f>VLOOKUP(C354,'DATA MASTER OBAT'!B:O,10,FALSE)</f>
        <v>23800</v>
      </c>
      <c r="H354" s="179">
        <f t="shared" si="5"/>
        <v>47600</v>
      </c>
    </row>
    <row r="355" spans="1:8" x14ac:dyDescent="0.25">
      <c r="A355" s="179">
        <v>340</v>
      </c>
      <c r="B355" s="179" t="s">
        <v>1179</v>
      </c>
      <c r="C355" s="181" t="s">
        <v>146</v>
      </c>
      <c r="D355" s="181" t="s">
        <v>139</v>
      </c>
      <c r="E355" s="179" t="s">
        <v>53</v>
      </c>
      <c r="F355" s="179">
        <v>1</v>
      </c>
      <c r="G355" s="179">
        <f>VLOOKUP(C355,'DATA MASTER OBAT'!B:O,10,FALSE)</f>
        <v>5100</v>
      </c>
      <c r="H355" s="179">
        <f t="shared" si="5"/>
        <v>5100</v>
      </c>
    </row>
    <row r="356" spans="1:8" x14ac:dyDescent="0.25">
      <c r="A356" s="179">
        <v>341</v>
      </c>
      <c r="B356" s="179" t="s">
        <v>1179</v>
      </c>
      <c r="C356" s="181" t="s">
        <v>158</v>
      </c>
      <c r="D356" s="181" t="s">
        <v>1038</v>
      </c>
      <c r="E356" s="179" t="s">
        <v>27</v>
      </c>
      <c r="F356" s="179">
        <v>2</v>
      </c>
      <c r="G356" s="179">
        <f>VLOOKUP(C356,'DATA MASTER OBAT'!B:O,10,FALSE)</f>
        <v>6000</v>
      </c>
      <c r="H356" s="179">
        <f t="shared" si="5"/>
        <v>12000</v>
      </c>
    </row>
    <row r="357" spans="1:8" x14ac:dyDescent="0.25">
      <c r="A357" s="179">
        <v>342</v>
      </c>
      <c r="B357" s="179" t="s">
        <v>1179</v>
      </c>
      <c r="C357" s="181" t="s">
        <v>238</v>
      </c>
      <c r="D357" s="181" t="s">
        <v>984</v>
      </c>
      <c r="E357" s="179" t="s">
        <v>30</v>
      </c>
      <c r="F357" s="179">
        <v>10</v>
      </c>
      <c r="G357" s="179">
        <f>VLOOKUP(C357,'DATA MASTER OBAT'!B:O,10,FALSE)</f>
        <v>1000</v>
      </c>
      <c r="H357" s="179">
        <f t="shared" si="5"/>
        <v>10000</v>
      </c>
    </row>
    <row r="358" spans="1:8" x14ac:dyDescent="0.25">
      <c r="A358" s="179">
        <v>343</v>
      </c>
      <c r="B358" s="179" t="s">
        <v>1179</v>
      </c>
      <c r="C358" s="181" t="s">
        <v>248</v>
      </c>
      <c r="D358" s="181" t="s">
        <v>991</v>
      </c>
      <c r="E358" s="179" t="s">
        <v>30</v>
      </c>
      <c r="F358" s="179">
        <v>30</v>
      </c>
      <c r="G358" s="179">
        <f>VLOOKUP(C358,'DATA MASTER OBAT'!B:O,10,FALSE)</f>
        <v>2100</v>
      </c>
      <c r="H358" s="179">
        <f t="shared" si="5"/>
        <v>63000</v>
      </c>
    </row>
    <row r="359" spans="1:8" x14ac:dyDescent="0.25">
      <c r="A359" s="179">
        <v>344</v>
      </c>
      <c r="B359" s="179" t="s">
        <v>1179</v>
      </c>
      <c r="C359" s="181" t="s">
        <v>227</v>
      </c>
      <c r="D359" s="181" t="s">
        <v>1032</v>
      </c>
      <c r="E359" s="179" t="s">
        <v>30</v>
      </c>
      <c r="F359" s="179">
        <v>20</v>
      </c>
      <c r="G359" s="179">
        <f>VLOOKUP(C359,'DATA MASTER OBAT'!B:O,10,FALSE)</f>
        <v>800</v>
      </c>
      <c r="H359" s="179">
        <f t="shared" si="5"/>
        <v>16000</v>
      </c>
    </row>
    <row r="360" spans="1:8" x14ac:dyDescent="0.25">
      <c r="A360" s="179">
        <v>345</v>
      </c>
      <c r="B360" s="179" t="s">
        <v>1179</v>
      </c>
      <c r="C360" s="181" t="s">
        <v>297</v>
      </c>
      <c r="D360" s="181" t="s">
        <v>1061</v>
      </c>
      <c r="E360" s="179" t="s">
        <v>16</v>
      </c>
      <c r="F360" s="179">
        <v>10</v>
      </c>
      <c r="G360" s="179">
        <f>VLOOKUP(C360,'DATA MASTER OBAT'!B:O,10,FALSE)</f>
        <v>1600</v>
      </c>
      <c r="H360" s="179">
        <f t="shared" si="5"/>
        <v>16000</v>
      </c>
    </row>
    <row r="361" spans="1:8" x14ac:dyDescent="0.25">
      <c r="A361" s="179">
        <v>346</v>
      </c>
      <c r="B361" s="179" t="s">
        <v>1179</v>
      </c>
      <c r="C361" s="181" t="s">
        <v>253</v>
      </c>
      <c r="D361" s="181" t="s">
        <v>1050</v>
      </c>
      <c r="E361" s="179" t="s">
        <v>342</v>
      </c>
      <c r="F361" s="179">
        <v>1</v>
      </c>
      <c r="G361" s="179">
        <f>VLOOKUP(C361,'DATA MASTER OBAT'!B:O,10,FALSE)</f>
        <v>23700</v>
      </c>
      <c r="H361" s="179">
        <f t="shared" si="5"/>
        <v>23700</v>
      </c>
    </row>
    <row r="362" spans="1:8" x14ac:dyDescent="0.25">
      <c r="A362" s="179">
        <v>347</v>
      </c>
      <c r="B362" s="179" t="s">
        <v>1179</v>
      </c>
      <c r="C362" s="181" t="s">
        <v>291</v>
      </c>
      <c r="D362" s="181" t="s">
        <v>1085</v>
      </c>
      <c r="E362" s="179" t="s">
        <v>293</v>
      </c>
      <c r="F362" s="179">
        <v>15</v>
      </c>
      <c r="G362" s="179">
        <f>VLOOKUP(C362,'DATA MASTER OBAT'!B:O,10,FALSE)</f>
        <v>600</v>
      </c>
      <c r="H362" s="179">
        <f t="shared" si="5"/>
        <v>9000</v>
      </c>
    </row>
    <row r="363" spans="1:8" x14ac:dyDescent="0.25">
      <c r="A363" s="179">
        <v>348</v>
      </c>
      <c r="B363" s="179" t="s">
        <v>1179</v>
      </c>
      <c r="C363" s="181" t="s">
        <v>327</v>
      </c>
      <c r="D363" s="181" t="s">
        <v>1031</v>
      </c>
      <c r="E363" s="179" t="s">
        <v>30</v>
      </c>
      <c r="F363" s="179">
        <v>30</v>
      </c>
      <c r="G363" s="179">
        <f>VLOOKUP(C363,'DATA MASTER OBAT'!B:O,10,FALSE)</f>
        <v>1700</v>
      </c>
      <c r="H363" s="179">
        <f t="shared" si="5"/>
        <v>51000</v>
      </c>
    </row>
    <row r="364" spans="1:8" x14ac:dyDescent="0.25">
      <c r="A364" s="179">
        <v>349</v>
      </c>
      <c r="B364" s="179" t="s">
        <v>1179</v>
      </c>
      <c r="C364" s="181" t="s">
        <v>282</v>
      </c>
      <c r="D364" s="181" t="s">
        <v>993</v>
      </c>
      <c r="E364" s="179" t="s">
        <v>30</v>
      </c>
      <c r="F364" s="179">
        <v>50</v>
      </c>
      <c r="G364" s="179">
        <f>VLOOKUP(C364,'DATA MASTER OBAT'!B:O,10,FALSE)</f>
        <v>300</v>
      </c>
      <c r="H364" s="179">
        <f t="shared" si="5"/>
        <v>15000</v>
      </c>
    </row>
    <row r="365" spans="1:8" x14ac:dyDescent="0.25">
      <c r="A365" s="179">
        <v>350</v>
      </c>
      <c r="B365" s="179" t="s">
        <v>1179</v>
      </c>
      <c r="C365" s="181" t="s">
        <v>214</v>
      </c>
      <c r="D365" s="181" t="s">
        <v>1106</v>
      </c>
      <c r="E365" s="179" t="s">
        <v>19</v>
      </c>
      <c r="F365" s="179">
        <v>30</v>
      </c>
      <c r="G365" s="179">
        <f>VLOOKUP(C365,'DATA MASTER OBAT'!B:O,10,FALSE)</f>
        <v>800</v>
      </c>
      <c r="H365" s="179">
        <f t="shared" si="5"/>
        <v>24000</v>
      </c>
    </row>
    <row r="366" spans="1:8" x14ac:dyDescent="0.25">
      <c r="A366" s="179">
        <v>351</v>
      </c>
      <c r="B366" s="179" t="s">
        <v>1179</v>
      </c>
      <c r="C366" s="181" t="s">
        <v>332</v>
      </c>
      <c r="D366" s="181" t="s">
        <v>1039</v>
      </c>
      <c r="E366" s="179" t="s">
        <v>30</v>
      </c>
      <c r="F366" s="179">
        <v>20</v>
      </c>
      <c r="G366" s="179">
        <f>VLOOKUP(C366,'DATA MASTER OBAT'!B:O,10,FALSE)</f>
        <v>500</v>
      </c>
      <c r="H366" s="179">
        <f t="shared" si="5"/>
        <v>10000</v>
      </c>
    </row>
    <row r="367" spans="1:8" x14ac:dyDescent="0.25">
      <c r="A367" s="179">
        <v>352</v>
      </c>
      <c r="B367" s="179" t="s">
        <v>1179</v>
      </c>
      <c r="C367" s="181" t="s">
        <v>358</v>
      </c>
      <c r="D367" s="181" t="s">
        <v>1069</v>
      </c>
      <c r="E367" s="179" t="s">
        <v>30</v>
      </c>
      <c r="F367" s="179">
        <v>30</v>
      </c>
      <c r="G367" s="179">
        <f>VLOOKUP(C367,'DATA MASTER OBAT'!B:O,10,FALSE)</f>
        <v>300</v>
      </c>
      <c r="H367" s="179">
        <f t="shared" si="5"/>
        <v>9000</v>
      </c>
    </row>
    <row r="368" spans="1:8" x14ac:dyDescent="0.25">
      <c r="A368" s="179">
        <v>353</v>
      </c>
      <c r="B368" s="179" t="s">
        <v>1179</v>
      </c>
      <c r="C368" s="181" t="s">
        <v>343</v>
      </c>
      <c r="D368" s="181" t="s">
        <v>996</v>
      </c>
      <c r="E368" s="179" t="s">
        <v>30</v>
      </c>
      <c r="F368" s="179">
        <v>10</v>
      </c>
      <c r="G368" s="179">
        <f>VLOOKUP(C368,'DATA MASTER OBAT'!B:O,10,FALSE)</f>
        <v>200</v>
      </c>
      <c r="H368" s="179">
        <f t="shared" si="5"/>
        <v>2000</v>
      </c>
    </row>
    <row r="369" spans="1:8" x14ac:dyDescent="0.25">
      <c r="A369" s="179">
        <v>354</v>
      </c>
      <c r="B369" s="179" t="s">
        <v>1179</v>
      </c>
      <c r="C369" s="181" t="s">
        <v>379</v>
      </c>
      <c r="D369" s="181" t="s">
        <v>1010</v>
      </c>
      <c r="E369" s="179" t="s">
        <v>30</v>
      </c>
      <c r="F369" s="179">
        <v>15</v>
      </c>
      <c r="G369" s="179">
        <f>VLOOKUP(C369,'DATA MASTER OBAT'!B:O,10,FALSE)</f>
        <v>3000</v>
      </c>
      <c r="H369" s="179">
        <f t="shared" si="5"/>
        <v>45000</v>
      </c>
    </row>
    <row r="370" spans="1:8" x14ac:dyDescent="0.25">
      <c r="A370" s="179">
        <v>355</v>
      </c>
      <c r="B370" s="179" t="s">
        <v>1179</v>
      </c>
      <c r="C370" s="181" t="s">
        <v>385</v>
      </c>
      <c r="D370" s="181" t="s">
        <v>1029</v>
      </c>
      <c r="E370" s="179" t="s">
        <v>30</v>
      </c>
      <c r="F370" s="179">
        <v>25</v>
      </c>
      <c r="G370" s="179">
        <f>VLOOKUP(C370,'DATA MASTER OBAT'!B:O,10,FALSE)</f>
        <v>1900</v>
      </c>
      <c r="H370" s="179">
        <f t="shared" si="5"/>
        <v>47500</v>
      </c>
    </row>
    <row r="371" spans="1:8" x14ac:dyDescent="0.25">
      <c r="A371" s="179">
        <v>356</v>
      </c>
      <c r="B371" s="179" t="s">
        <v>1179</v>
      </c>
      <c r="C371" s="181" t="s">
        <v>387</v>
      </c>
      <c r="D371" s="181" t="s">
        <v>1029</v>
      </c>
      <c r="E371" s="179" t="s">
        <v>30</v>
      </c>
      <c r="F371" s="179">
        <v>5</v>
      </c>
      <c r="G371" s="179">
        <f>VLOOKUP(C371,'DATA MASTER OBAT'!B:O,10,FALSE)</f>
        <v>1900</v>
      </c>
      <c r="H371" s="179">
        <f t="shared" si="5"/>
        <v>9500</v>
      </c>
    </row>
    <row r="372" spans="1:8" x14ac:dyDescent="0.25">
      <c r="A372" s="179">
        <v>357</v>
      </c>
      <c r="B372" s="179" t="s">
        <v>1179</v>
      </c>
      <c r="C372" s="181" t="s">
        <v>419</v>
      </c>
      <c r="D372" s="181" t="s">
        <v>1182</v>
      </c>
      <c r="E372" s="179" t="s">
        <v>908</v>
      </c>
      <c r="F372" s="179">
        <v>1</v>
      </c>
      <c r="G372" s="179">
        <f>VLOOKUP(C372,'DATA MASTER OBAT'!B:O,10,FALSE)</f>
        <v>10800</v>
      </c>
      <c r="H372" s="179">
        <f t="shared" si="5"/>
        <v>10800</v>
      </c>
    </row>
    <row r="373" spans="1:8" x14ac:dyDescent="0.25">
      <c r="A373" s="179">
        <v>358</v>
      </c>
      <c r="B373" s="179" t="s">
        <v>1179</v>
      </c>
      <c r="C373" s="181" t="s">
        <v>478</v>
      </c>
      <c r="D373" s="181" t="s">
        <v>1076</v>
      </c>
      <c r="E373" s="179" t="s">
        <v>53</v>
      </c>
      <c r="F373" s="179">
        <v>1</v>
      </c>
      <c r="G373" s="179">
        <f>VLOOKUP(C373,'DATA MASTER OBAT'!B:O,10,FALSE)</f>
        <v>10600</v>
      </c>
      <c r="H373" s="179">
        <f t="shared" si="5"/>
        <v>10600</v>
      </c>
    </row>
    <row r="374" spans="1:8" x14ac:dyDescent="0.25">
      <c r="A374" s="179">
        <v>359</v>
      </c>
      <c r="B374" s="179" t="s">
        <v>1179</v>
      </c>
      <c r="C374" s="181" t="s">
        <v>505</v>
      </c>
      <c r="D374" s="181" t="s">
        <v>987</v>
      </c>
      <c r="E374" s="179" t="s">
        <v>30</v>
      </c>
      <c r="F374" s="179">
        <v>10</v>
      </c>
      <c r="G374" s="179">
        <f>VLOOKUP(C374,'DATA MASTER OBAT'!B:O,10,FALSE)</f>
        <v>500</v>
      </c>
      <c r="H374" s="179">
        <f t="shared" si="5"/>
        <v>5000</v>
      </c>
    </row>
    <row r="375" spans="1:8" x14ac:dyDescent="0.25">
      <c r="A375" s="179">
        <v>360</v>
      </c>
      <c r="B375" s="179" t="s">
        <v>1179</v>
      </c>
      <c r="C375" s="181" t="s">
        <v>516</v>
      </c>
      <c r="D375" s="181" t="s">
        <v>1048</v>
      </c>
      <c r="E375" s="179" t="s">
        <v>30</v>
      </c>
      <c r="F375" s="179">
        <v>20</v>
      </c>
      <c r="G375" s="179">
        <f>VLOOKUP(C375,'DATA MASTER OBAT'!B:O,10,FALSE)</f>
        <v>700</v>
      </c>
      <c r="H375" s="179">
        <f t="shared" si="5"/>
        <v>14000</v>
      </c>
    </row>
    <row r="376" spans="1:8" x14ac:dyDescent="0.25">
      <c r="A376" s="179">
        <v>361</v>
      </c>
      <c r="B376" s="179" t="s">
        <v>1179</v>
      </c>
      <c r="C376" s="181" t="s">
        <v>536</v>
      </c>
      <c r="D376" s="181" t="s">
        <v>1141</v>
      </c>
      <c r="E376" s="179" t="s">
        <v>342</v>
      </c>
      <c r="F376" s="179">
        <v>1</v>
      </c>
      <c r="G376" s="179">
        <f>VLOOKUP(C376,'DATA MASTER OBAT'!B:O,10,FALSE)</f>
        <v>3900</v>
      </c>
      <c r="H376" s="179">
        <f t="shared" si="5"/>
        <v>3900</v>
      </c>
    </row>
    <row r="377" spans="1:8" x14ac:dyDescent="0.25">
      <c r="A377" s="179">
        <v>362</v>
      </c>
      <c r="B377" s="179" t="s">
        <v>1179</v>
      </c>
      <c r="C377" s="181" t="s">
        <v>524</v>
      </c>
      <c r="D377" s="181" t="s">
        <v>1054</v>
      </c>
      <c r="E377" s="179" t="s">
        <v>30</v>
      </c>
      <c r="F377" s="179">
        <v>10</v>
      </c>
      <c r="G377" s="179">
        <f>VLOOKUP(C377,'DATA MASTER OBAT'!B:O,10,FALSE)</f>
        <v>600</v>
      </c>
      <c r="H377" s="179">
        <f t="shared" si="5"/>
        <v>6000</v>
      </c>
    </row>
    <row r="378" spans="1:8" x14ac:dyDescent="0.25">
      <c r="A378" s="179">
        <v>363</v>
      </c>
      <c r="B378" s="179" t="s">
        <v>1179</v>
      </c>
      <c r="C378" s="181" t="s">
        <v>570</v>
      </c>
      <c r="D378" s="181" t="s">
        <v>1071</v>
      </c>
      <c r="E378" s="179" t="s">
        <v>30</v>
      </c>
      <c r="F378" s="179">
        <v>20</v>
      </c>
      <c r="G378" s="179">
        <f>VLOOKUP(C378,'DATA MASTER OBAT'!B:O,10,FALSE)</f>
        <v>300</v>
      </c>
      <c r="H378" s="179">
        <f t="shared" si="5"/>
        <v>6000</v>
      </c>
    </row>
    <row r="379" spans="1:8" x14ac:dyDescent="0.25">
      <c r="A379" s="179">
        <v>364</v>
      </c>
      <c r="B379" s="179" t="s">
        <v>1179</v>
      </c>
      <c r="C379" s="181" t="s">
        <v>579</v>
      </c>
      <c r="D379" s="181" t="s">
        <v>1088</v>
      </c>
      <c r="E379" s="179" t="s">
        <v>30</v>
      </c>
      <c r="F379" s="179">
        <v>10</v>
      </c>
      <c r="G379" s="179">
        <f>VLOOKUP(C379,'DATA MASTER OBAT'!B:O,10,FALSE)</f>
        <v>500</v>
      </c>
      <c r="H379" s="179">
        <f t="shared" si="5"/>
        <v>5000</v>
      </c>
    </row>
    <row r="380" spans="1:8" x14ac:dyDescent="0.25">
      <c r="A380" s="179">
        <v>365</v>
      </c>
      <c r="B380" s="179" t="s">
        <v>1179</v>
      </c>
      <c r="C380" s="181" t="s">
        <v>590</v>
      </c>
      <c r="D380" s="181" t="s">
        <v>1008</v>
      </c>
      <c r="E380" s="179" t="s">
        <v>30</v>
      </c>
      <c r="F380" s="179">
        <v>90</v>
      </c>
      <c r="G380" s="179">
        <f>VLOOKUP(C380,'DATA MASTER OBAT'!B:O,10,FALSE)</f>
        <v>300</v>
      </c>
      <c r="H380" s="179">
        <f t="shared" si="5"/>
        <v>27000</v>
      </c>
    </row>
    <row r="381" spans="1:8" x14ac:dyDescent="0.25">
      <c r="A381" s="179">
        <v>366</v>
      </c>
      <c r="B381" s="179" t="s">
        <v>1179</v>
      </c>
      <c r="C381" s="181" t="s">
        <v>600</v>
      </c>
      <c r="D381" s="181" t="s">
        <v>1014</v>
      </c>
      <c r="E381" s="179" t="s">
        <v>30</v>
      </c>
      <c r="F381" s="179">
        <v>50</v>
      </c>
      <c r="G381" s="179">
        <f>VLOOKUP(C381,'DATA MASTER OBAT'!B:O,10,FALSE)</f>
        <v>400</v>
      </c>
      <c r="H381" s="179">
        <f t="shared" si="5"/>
        <v>20000</v>
      </c>
    </row>
    <row r="382" spans="1:8" x14ac:dyDescent="0.25">
      <c r="A382" s="179">
        <v>367</v>
      </c>
      <c r="B382" s="179" t="s">
        <v>1179</v>
      </c>
      <c r="C382" s="181" t="s">
        <v>631</v>
      </c>
      <c r="D382" s="181" t="s">
        <v>1183</v>
      </c>
      <c r="E382" s="179" t="s">
        <v>2284</v>
      </c>
      <c r="F382" s="179">
        <v>1</v>
      </c>
      <c r="G382" s="179">
        <f>VLOOKUP(C382,'DATA MASTER OBAT'!B:O,10,FALSE)</f>
        <v>9000</v>
      </c>
      <c r="H382" s="179">
        <f t="shared" si="5"/>
        <v>9000</v>
      </c>
    </row>
    <row r="383" spans="1:8" x14ac:dyDescent="0.25">
      <c r="A383" s="179">
        <v>368</v>
      </c>
      <c r="B383" s="179" t="s">
        <v>1179</v>
      </c>
      <c r="C383" s="181" t="s">
        <v>673</v>
      </c>
      <c r="D383" s="181" t="s">
        <v>1026</v>
      </c>
      <c r="E383" s="179" t="s">
        <v>30</v>
      </c>
      <c r="F383" s="179">
        <v>20</v>
      </c>
      <c r="G383" s="179">
        <f>VLOOKUP(C383,'DATA MASTER OBAT'!B:O,10,FALSE)</f>
        <v>4400</v>
      </c>
      <c r="H383" s="179">
        <f t="shared" si="5"/>
        <v>88000</v>
      </c>
    </row>
    <row r="384" spans="1:8" x14ac:dyDescent="0.25">
      <c r="A384" s="179">
        <v>369</v>
      </c>
      <c r="B384" s="179" t="s">
        <v>1179</v>
      </c>
      <c r="C384" s="181" t="s">
        <v>660</v>
      </c>
      <c r="D384" s="181" t="s">
        <v>1093</v>
      </c>
      <c r="E384" s="179" t="s">
        <v>30</v>
      </c>
      <c r="F384" s="179">
        <v>10</v>
      </c>
      <c r="G384" s="179">
        <f>VLOOKUP(C384,'DATA MASTER OBAT'!B:O,10,FALSE)</f>
        <v>1100</v>
      </c>
      <c r="H384" s="179">
        <f t="shared" si="5"/>
        <v>11000</v>
      </c>
    </row>
    <row r="385" spans="1:8" x14ac:dyDescent="0.25">
      <c r="A385" s="179">
        <v>370</v>
      </c>
      <c r="B385" s="179" t="s">
        <v>1179</v>
      </c>
      <c r="C385" s="181" t="s">
        <v>641</v>
      </c>
      <c r="D385" s="181" t="s">
        <v>1028</v>
      </c>
      <c r="E385" s="179" t="s">
        <v>30</v>
      </c>
      <c r="F385" s="179">
        <v>30</v>
      </c>
      <c r="G385" s="179">
        <f>VLOOKUP(C385,'DATA MASTER OBAT'!B:O,10,FALSE)</f>
        <v>400</v>
      </c>
      <c r="H385" s="179">
        <f t="shared" si="5"/>
        <v>12000</v>
      </c>
    </row>
    <row r="386" spans="1:8" x14ac:dyDescent="0.25">
      <c r="A386" s="179">
        <v>371</v>
      </c>
      <c r="B386" s="179" t="s">
        <v>1179</v>
      </c>
      <c r="C386" s="181" t="s">
        <v>691</v>
      </c>
      <c r="D386" s="181" t="s">
        <v>1012</v>
      </c>
      <c r="E386" s="179" t="s">
        <v>16</v>
      </c>
      <c r="F386" s="179">
        <v>75</v>
      </c>
      <c r="G386" s="179">
        <f>VLOOKUP(C386,'DATA MASTER OBAT'!B:O,10,FALSE)</f>
        <v>500</v>
      </c>
      <c r="H386" s="179">
        <f t="shared" si="5"/>
        <v>37500</v>
      </c>
    </row>
    <row r="387" spans="1:8" x14ac:dyDescent="0.25">
      <c r="A387" s="179">
        <v>372</v>
      </c>
      <c r="B387" s="179" t="s">
        <v>1179</v>
      </c>
      <c r="C387" s="181" t="s">
        <v>716</v>
      </c>
      <c r="D387" s="181" t="s">
        <v>1059</v>
      </c>
      <c r="E387" s="179" t="s">
        <v>30</v>
      </c>
      <c r="F387" s="179">
        <v>20</v>
      </c>
      <c r="G387" s="179">
        <f>VLOOKUP(C387,'DATA MASTER OBAT'!B:O,10,FALSE)</f>
        <v>300</v>
      </c>
      <c r="H387" s="179">
        <f t="shared" si="5"/>
        <v>6000</v>
      </c>
    </row>
    <row r="388" spans="1:8" x14ac:dyDescent="0.25">
      <c r="A388" s="179">
        <v>373</v>
      </c>
      <c r="B388" s="179" t="s">
        <v>1179</v>
      </c>
      <c r="C388" s="181" t="s">
        <v>744</v>
      </c>
      <c r="D388" s="181" t="s">
        <v>1177</v>
      </c>
      <c r="E388" s="179" t="s">
        <v>53</v>
      </c>
      <c r="F388" s="179">
        <v>1</v>
      </c>
      <c r="G388" s="179">
        <f>VLOOKUP(C388,'DATA MASTER OBAT'!B:O,10,FALSE)</f>
        <v>9800</v>
      </c>
      <c r="H388" s="179">
        <f t="shared" si="5"/>
        <v>9800</v>
      </c>
    </row>
    <row r="389" spans="1:8" x14ac:dyDescent="0.25">
      <c r="A389" s="179">
        <v>374</v>
      </c>
      <c r="B389" s="179" t="s">
        <v>1179</v>
      </c>
      <c r="C389" s="181" t="s">
        <v>749</v>
      </c>
      <c r="D389" s="181" t="s">
        <v>1052</v>
      </c>
      <c r="E389" s="179" t="s">
        <v>27</v>
      </c>
      <c r="F389" s="179">
        <v>1</v>
      </c>
      <c r="G389" s="179">
        <f>VLOOKUP(C389,'DATA MASTER OBAT'!B:O,10,FALSE)</f>
        <v>5400</v>
      </c>
      <c r="H389" s="179">
        <f t="shared" si="5"/>
        <v>5400</v>
      </c>
    </row>
    <row r="390" spans="1:8" x14ac:dyDescent="0.25">
      <c r="A390" s="179">
        <v>375</v>
      </c>
      <c r="B390" s="179" t="s">
        <v>1179</v>
      </c>
      <c r="C390" s="181" t="s">
        <v>742</v>
      </c>
      <c r="D390" s="181" t="s">
        <v>1090</v>
      </c>
      <c r="E390" s="179" t="s">
        <v>30</v>
      </c>
      <c r="F390" s="179">
        <v>10</v>
      </c>
      <c r="G390" s="179">
        <f>VLOOKUP(C390,'DATA MASTER OBAT'!B:O,10,FALSE)</f>
        <v>300</v>
      </c>
      <c r="H390" s="179">
        <f t="shared" si="5"/>
        <v>3000</v>
      </c>
    </row>
    <row r="391" spans="1:8" x14ac:dyDescent="0.25">
      <c r="A391" s="179">
        <v>376</v>
      </c>
      <c r="B391" s="179" t="s">
        <v>1179</v>
      </c>
      <c r="C391" s="181" t="s">
        <v>773</v>
      </c>
      <c r="D391" s="181" t="s">
        <v>1180</v>
      </c>
      <c r="E391" s="179" t="s">
        <v>27</v>
      </c>
      <c r="F391" s="179">
        <v>1</v>
      </c>
      <c r="G391" s="179">
        <f>VLOOKUP(C391,'DATA MASTER OBAT'!B:O,10,FALSE)</f>
        <v>49400</v>
      </c>
      <c r="H391" s="179">
        <f t="shared" si="5"/>
        <v>49400</v>
      </c>
    </row>
    <row r="392" spans="1:8" x14ac:dyDescent="0.25">
      <c r="A392" s="179">
        <v>377</v>
      </c>
      <c r="B392" s="179" t="s">
        <v>1179</v>
      </c>
      <c r="C392" s="181" t="s">
        <v>811</v>
      </c>
      <c r="D392" s="181" t="s">
        <v>1035</v>
      </c>
      <c r="E392" s="179" t="s">
        <v>53</v>
      </c>
      <c r="F392" s="179">
        <v>1</v>
      </c>
      <c r="G392" s="179">
        <f>VLOOKUP(C392,'DATA MASTER OBAT'!B:O,10,FALSE)</f>
        <v>18000</v>
      </c>
      <c r="H392" s="179">
        <f t="shared" si="5"/>
        <v>18000</v>
      </c>
    </row>
    <row r="393" spans="1:8" x14ac:dyDescent="0.25">
      <c r="A393" s="179">
        <v>378</v>
      </c>
      <c r="B393" s="179" t="s">
        <v>1179</v>
      </c>
      <c r="C393" s="181" t="s">
        <v>780</v>
      </c>
      <c r="D393" s="181" t="s">
        <v>778</v>
      </c>
      <c r="E393" s="179" t="s">
        <v>30</v>
      </c>
      <c r="F393" s="179">
        <v>10</v>
      </c>
      <c r="G393" s="179">
        <f>VLOOKUP(C393,'DATA MASTER OBAT'!B:O,10,FALSE)</f>
        <v>1000</v>
      </c>
      <c r="H393" s="179">
        <f t="shared" si="5"/>
        <v>10000</v>
      </c>
    </row>
    <row r="394" spans="1:8" x14ac:dyDescent="0.25">
      <c r="A394" s="179">
        <v>379</v>
      </c>
      <c r="B394" s="179" t="s">
        <v>1179</v>
      </c>
      <c r="C394" s="181" t="s">
        <v>822</v>
      </c>
      <c r="D394" s="181" t="s">
        <v>1040</v>
      </c>
      <c r="E394" s="179" t="s">
        <v>30</v>
      </c>
      <c r="F394" s="179">
        <v>35</v>
      </c>
      <c r="G394" s="179">
        <f>VLOOKUP(C394,'DATA MASTER OBAT'!B:O,10,FALSE)</f>
        <v>700</v>
      </c>
      <c r="H394" s="179">
        <f t="shared" si="5"/>
        <v>24500</v>
      </c>
    </row>
    <row r="395" spans="1:8" x14ac:dyDescent="0.25">
      <c r="A395" s="179">
        <v>380</v>
      </c>
      <c r="B395" s="179" t="s">
        <v>1179</v>
      </c>
      <c r="C395" s="181" t="s">
        <v>847</v>
      </c>
      <c r="D395" s="181" t="s">
        <v>1082</v>
      </c>
      <c r="E395" s="179" t="s">
        <v>30</v>
      </c>
      <c r="F395" s="179">
        <v>10</v>
      </c>
      <c r="G395" s="179">
        <f>VLOOKUP(C395,'DATA MASTER OBAT'!B:O,10,FALSE)</f>
        <v>200</v>
      </c>
      <c r="H395" s="179">
        <f t="shared" si="5"/>
        <v>2000</v>
      </c>
    </row>
    <row r="396" spans="1:8" x14ac:dyDescent="0.25">
      <c r="A396" s="179">
        <v>381</v>
      </c>
      <c r="B396" s="179" t="s">
        <v>1179</v>
      </c>
      <c r="C396" s="181" t="s">
        <v>868</v>
      </c>
      <c r="D396" s="181" t="s">
        <v>1186</v>
      </c>
      <c r="E396" s="179" t="s">
        <v>30</v>
      </c>
      <c r="F396" s="179">
        <v>10</v>
      </c>
      <c r="G396" s="179">
        <f>VLOOKUP(C396,'DATA MASTER OBAT'!B:O,10,FALSE)</f>
        <v>600</v>
      </c>
      <c r="H396" s="179">
        <f t="shared" si="5"/>
        <v>6000</v>
      </c>
    </row>
    <row r="397" spans="1:8" x14ac:dyDescent="0.25">
      <c r="A397" s="179">
        <v>382</v>
      </c>
      <c r="B397" s="179" t="s">
        <v>1187</v>
      </c>
      <c r="C397" s="181" t="s">
        <v>36</v>
      </c>
      <c r="D397" s="181" t="s">
        <v>1112</v>
      </c>
      <c r="E397" s="179" t="s">
        <v>30</v>
      </c>
      <c r="F397" s="179">
        <v>30</v>
      </c>
      <c r="G397" s="179">
        <f>VLOOKUP(C397,'DATA MASTER OBAT'!B:O,10,FALSE)</f>
        <v>300</v>
      </c>
      <c r="H397" s="179">
        <f t="shared" si="5"/>
        <v>9000</v>
      </c>
    </row>
    <row r="398" spans="1:8" x14ac:dyDescent="0.25">
      <c r="A398" s="179">
        <v>383</v>
      </c>
      <c r="B398" s="179" t="s">
        <v>1187</v>
      </c>
      <c r="C398" s="181" t="s">
        <v>57</v>
      </c>
      <c r="D398" s="181" t="s">
        <v>995</v>
      </c>
      <c r="E398" s="179" t="s">
        <v>30</v>
      </c>
      <c r="F398" s="179">
        <v>40</v>
      </c>
      <c r="G398" s="179">
        <f>VLOOKUP(C398,'DATA MASTER OBAT'!B:O,10,FALSE)</f>
        <v>300</v>
      </c>
      <c r="H398" s="179">
        <f t="shared" si="5"/>
        <v>12000</v>
      </c>
    </row>
    <row r="399" spans="1:8" x14ac:dyDescent="0.25">
      <c r="A399" s="179">
        <v>384</v>
      </c>
      <c r="B399" s="179" t="s">
        <v>1187</v>
      </c>
      <c r="C399" s="181" t="s">
        <v>123</v>
      </c>
      <c r="D399" s="181" t="s">
        <v>990</v>
      </c>
      <c r="E399" s="179" t="s">
        <v>16</v>
      </c>
      <c r="F399" s="179">
        <v>20</v>
      </c>
      <c r="G399" s="179">
        <f>VLOOKUP(C399,'DATA MASTER OBAT'!B:O,10,FALSE)</f>
        <v>400</v>
      </c>
      <c r="H399" s="179">
        <f t="shared" si="5"/>
        <v>8000</v>
      </c>
    </row>
    <row r="400" spans="1:8" x14ac:dyDescent="0.25">
      <c r="A400" s="179">
        <v>385</v>
      </c>
      <c r="B400" s="179" t="s">
        <v>1187</v>
      </c>
      <c r="C400" s="181" t="s">
        <v>167</v>
      </c>
      <c r="D400" s="181" t="s">
        <v>1042</v>
      </c>
      <c r="E400" s="179" t="s">
        <v>27</v>
      </c>
      <c r="F400" s="179">
        <v>1</v>
      </c>
      <c r="G400" s="179">
        <f>VLOOKUP(C400,'DATA MASTER OBAT'!B:O,10,FALSE)</f>
        <v>14900</v>
      </c>
      <c r="H400" s="179">
        <f t="shared" si="5"/>
        <v>14900</v>
      </c>
    </row>
    <row r="401" spans="1:8" x14ac:dyDescent="0.25">
      <c r="A401" s="179">
        <v>386</v>
      </c>
      <c r="B401" s="179" t="s">
        <v>1187</v>
      </c>
      <c r="C401" s="181" t="s">
        <v>238</v>
      </c>
      <c r="D401" s="181" t="s">
        <v>984</v>
      </c>
      <c r="E401" s="179" t="s">
        <v>30</v>
      </c>
      <c r="F401" s="179">
        <v>20</v>
      </c>
      <c r="G401" s="179">
        <f>VLOOKUP(C401,'DATA MASTER OBAT'!B:O,10,FALSE)</f>
        <v>1000</v>
      </c>
      <c r="H401" s="179">
        <f t="shared" ref="H401:H464" si="6">G401*F401</f>
        <v>20000</v>
      </c>
    </row>
    <row r="402" spans="1:8" x14ac:dyDescent="0.25">
      <c r="A402" s="179">
        <v>387</v>
      </c>
      <c r="B402" s="179" t="s">
        <v>1187</v>
      </c>
      <c r="C402" s="181" t="s">
        <v>248</v>
      </c>
      <c r="D402" s="181" t="s">
        <v>991</v>
      </c>
      <c r="E402" s="179" t="s">
        <v>30</v>
      </c>
      <c r="F402" s="179">
        <v>44</v>
      </c>
      <c r="G402" s="179">
        <f>VLOOKUP(C402,'DATA MASTER OBAT'!B:O,10,FALSE)</f>
        <v>2100</v>
      </c>
      <c r="H402" s="179">
        <f t="shared" si="6"/>
        <v>92400</v>
      </c>
    </row>
    <row r="403" spans="1:8" x14ac:dyDescent="0.25">
      <c r="A403" s="179">
        <v>388</v>
      </c>
      <c r="B403" s="179" t="s">
        <v>1187</v>
      </c>
      <c r="C403" s="181" t="s">
        <v>227</v>
      </c>
      <c r="D403" s="181" t="s">
        <v>1032</v>
      </c>
      <c r="E403" s="179" t="s">
        <v>30</v>
      </c>
      <c r="F403" s="179">
        <v>10</v>
      </c>
      <c r="G403" s="179">
        <f>VLOOKUP(C403,'DATA MASTER OBAT'!B:O,10,FALSE)</f>
        <v>800</v>
      </c>
      <c r="H403" s="179">
        <f t="shared" si="6"/>
        <v>8000</v>
      </c>
    </row>
    <row r="404" spans="1:8" x14ac:dyDescent="0.25">
      <c r="A404" s="179">
        <v>389</v>
      </c>
      <c r="B404" s="179" t="s">
        <v>1187</v>
      </c>
      <c r="C404" s="181" t="s">
        <v>301</v>
      </c>
      <c r="D404" s="181" t="s">
        <v>302</v>
      </c>
      <c r="E404" s="179" t="s">
        <v>16</v>
      </c>
      <c r="F404" s="179">
        <v>10</v>
      </c>
      <c r="G404" s="179">
        <f>VLOOKUP(C404,'DATA MASTER OBAT'!B:O,10,FALSE)</f>
        <v>1800</v>
      </c>
      <c r="H404" s="179">
        <f t="shared" si="6"/>
        <v>18000</v>
      </c>
    </row>
    <row r="405" spans="1:8" x14ac:dyDescent="0.25">
      <c r="A405" s="179">
        <v>390</v>
      </c>
      <c r="B405" s="179" t="s">
        <v>1187</v>
      </c>
      <c r="C405" s="181" t="s">
        <v>259</v>
      </c>
      <c r="D405" s="181" t="s">
        <v>1050</v>
      </c>
      <c r="E405" s="179" t="s">
        <v>342</v>
      </c>
      <c r="F405" s="179">
        <v>1</v>
      </c>
      <c r="G405" s="179">
        <f>VLOOKUP(C405,'DATA MASTER OBAT'!B:O,10,FALSE)</f>
        <v>22900</v>
      </c>
      <c r="H405" s="179">
        <f t="shared" si="6"/>
        <v>22900</v>
      </c>
    </row>
    <row r="406" spans="1:8" x14ac:dyDescent="0.25">
      <c r="A406" s="179">
        <v>391</v>
      </c>
      <c r="B406" s="179" t="s">
        <v>1187</v>
      </c>
      <c r="C406" s="181" t="s">
        <v>327</v>
      </c>
      <c r="D406" s="181" t="s">
        <v>1031</v>
      </c>
      <c r="E406" s="179" t="s">
        <v>30</v>
      </c>
      <c r="F406" s="179">
        <v>4</v>
      </c>
      <c r="G406" s="179">
        <f>VLOOKUP(C406,'DATA MASTER OBAT'!B:O,10,FALSE)</f>
        <v>1700</v>
      </c>
      <c r="H406" s="179">
        <f t="shared" si="6"/>
        <v>6800</v>
      </c>
    </row>
    <row r="407" spans="1:8" x14ac:dyDescent="0.25">
      <c r="A407" s="179">
        <v>392</v>
      </c>
      <c r="B407" s="179" t="s">
        <v>1187</v>
      </c>
      <c r="C407" s="181" t="s">
        <v>330</v>
      </c>
      <c r="D407" s="181" t="s">
        <v>1031</v>
      </c>
      <c r="E407" s="179" t="s">
        <v>30</v>
      </c>
      <c r="F407" s="179">
        <v>6</v>
      </c>
      <c r="G407" s="179">
        <f>VLOOKUP(C407,'DATA MASTER OBAT'!B:O,10,FALSE)</f>
        <v>1800</v>
      </c>
      <c r="H407" s="179">
        <f t="shared" si="6"/>
        <v>10800</v>
      </c>
    </row>
    <row r="408" spans="1:8" x14ac:dyDescent="0.25">
      <c r="A408" s="179">
        <v>393</v>
      </c>
      <c r="B408" s="179" t="s">
        <v>1187</v>
      </c>
      <c r="C408" s="181" t="s">
        <v>282</v>
      </c>
      <c r="D408" s="181" t="s">
        <v>993</v>
      </c>
      <c r="E408" s="179" t="s">
        <v>30</v>
      </c>
      <c r="F408" s="179">
        <v>50</v>
      </c>
      <c r="G408" s="179">
        <f>VLOOKUP(C408,'DATA MASTER OBAT'!B:O,10,FALSE)</f>
        <v>300</v>
      </c>
      <c r="H408" s="179">
        <f t="shared" si="6"/>
        <v>15000</v>
      </c>
    </row>
    <row r="409" spans="1:8" x14ac:dyDescent="0.25">
      <c r="A409" s="179">
        <v>394</v>
      </c>
      <c r="B409" s="179" t="s">
        <v>1187</v>
      </c>
      <c r="C409" s="181" t="s">
        <v>214</v>
      </c>
      <c r="D409" s="181" t="s">
        <v>1106</v>
      </c>
      <c r="E409" s="179" t="s">
        <v>19</v>
      </c>
      <c r="F409" s="179">
        <v>60</v>
      </c>
      <c r="G409" s="179">
        <f>VLOOKUP(C409,'DATA MASTER OBAT'!B:O,10,FALSE)</f>
        <v>800</v>
      </c>
      <c r="H409" s="179">
        <f t="shared" si="6"/>
        <v>48000</v>
      </c>
    </row>
    <row r="410" spans="1:8" x14ac:dyDescent="0.25">
      <c r="A410" s="179">
        <v>395</v>
      </c>
      <c r="B410" s="179" t="s">
        <v>1187</v>
      </c>
      <c r="C410" s="181" t="s">
        <v>372</v>
      </c>
      <c r="D410" s="181" t="s">
        <v>1096</v>
      </c>
      <c r="E410" s="179" t="s">
        <v>30</v>
      </c>
      <c r="F410" s="179">
        <v>30</v>
      </c>
      <c r="G410" s="179">
        <f>VLOOKUP(C410,'DATA MASTER OBAT'!B:O,10,FALSE)</f>
        <v>3300</v>
      </c>
      <c r="H410" s="179">
        <f t="shared" si="6"/>
        <v>99000</v>
      </c>
    </row>
    <row r="411" spans="1:8" x14ac:dyDescent="0.25">
      <c r="A411" s="179">
        <v>396</v>
      </c>
      <c r="B411" s="179" t="s">
        <v>1187</v>
      </c>
      <c r="C411" s="181" t="s">
        <v>343</v>
      </c>
      <c r="D411" s="181" t="s">
        <v>996</v>
      </c>
      <c r="E411" s="179" t="s">
        <v>30</v>
      </c>
      <c r="F411" s="179">
        <v>16</v>
      </c>
      <c r="G411" s="179">
        <f>VLOOKUP(C411,'DATA MASTER OBAT'!B:O,10,FALSE)</f>
        <v>200</v>
      </c>
      <c r="H411" s="179">
        <f t="shared" si="6"/>
        <v>3200</v>
      </c>
    </row>
    <row r="412" spans="1:8" x14ac:dyDescent="0.25">
      <c r="A412" s="179">
        <v>397</v>
      </c>
      <c r="B412" s="179" t="s">
        <v>1187</v>
      </c>
      <c r="C412" s="181" t="s">
        <v>381</v>
      </c>
      <c r="D412" s="181" t="s">
        <v>1010</v>
      </c>
      <c r="E412" s="179" t="s">
        <v>30</v>
      </c>
      <c r="F412" s="179">
        <v>10</v>
      </c>
      <c r="G412" s="179">
        <f>VLOOKUP(C412,'DATA MASTER OBAT'!B:O,10,FALSE)</f>
        <v>3000</v>
      </c>
      <c r="H412" s="179">
        <f t="shared" si="6"/>
        <v>30000</v>
      </c>
    </row>
    <row r="413" spans="1:8" x14ac:dyDescent="0.25">
      <c r="A413" s="179">
        <v>398</v>
      </c>
      <c r="B413" s="179" t="s">
        <v>1187</v>
      </c>
      <c r="C413" s="181" t="s">
        <v>387</v>
      </c>
      <c r="D413" s="181" t="s">
        <v>1029</v>
      </c>
      <c r="E413" s="179" t="s">
        <v>30</v>
      </c>
      <c r="F413" s="179">
        <v>10</v>
      </c>
      <c r="G413" s="179">
        <f>VLOOKUP(C413,'DATA MASTER OBAT'!B:O,10,FALSE)</f>
        <v>1900</v>
      </c>
      <c r="H413" s="179">
        <f t="shared" si="6"/>
        <v>19000</v>
      </c>
    </row>
    <row r="414" spans="1:8" x14ac:dyDescent="0.25">
      <c r="A414" s="179">
        <v>399</v>
      </c>
      <c r="B414" s="179" t="s">
        <v>1187</v>
      </c>
      <c r="C414" s="181" t="s">
        <v>443</v>
      </c>
      <c r="D414" s="181" t="s">
        <v>1124</v>
      </c>
      <c r="E414" s="179" t="s">
        <v>30</v>
      </c>
      <c r="F414" s="179">
        <v>30</v>
      </c>
      <c r="G414" s="179">
        <f>VLOOKUP(C414,'DATA MASTER OBAT'!B:O,10,FALSE)</f>
        <v>300</v>
      </c>
      <c r="H414" s="179">
        <f t="shared" si="6"/>
        <v>9000</v>
      </c>
    </row>
    <row r="415" spans="1:8" x14ac:dyDescent="0.25">
      <c r="A415" s="179">
        <v>400</v>
      </c>
      <c r="B415" s="179" t="s">
        <v>1187</v>
      </c>
      <c r="C415" s="181" t="s">
        <v>494</v>
      </c>
      <c r="D415" s="181" t="s">
        <v>1151</v>
      </c>
      <c r="E415" s="179" t="s">
        <v>53</v>
      </c>
      <c r="F415" s="179">
        <v>1</v>
      </c>
      <c r="G415" s="179">
        <f>VLOOKUP(C415,'DATA MASTER OBAT'!B:O,10,FALSE)</f>
        <v>6600</v>
      </c>
      <c r="H415" s="179">
        <f t="shared" si="6"/>
        <v>6600</v>
      </c>
    </row>
    <row r="416" spans="1:8" x14ac:dyDescent="0.25">
      <c r="A416" s="179">
        <v>401</v>
      </c>
      <c r="B416" s="179" t="s">
        <v>1187</v>
      </c>
      <c r="C416" s="181" t="s">
        <v>478</v>
      </c>
      <c r="D416" s="181" t="s">
        <v>1076</v>
      </c>
      <c r="E416" s="179" t="s">
        <v>53</v>
      </c>
      <c r="F416" s="179">
        <v>1</v>
      </c>
      <c r="G416" s="179">
        <f>VLOOKUP(C416,'DATA MASTER OBAT'!B:O,10,FALSE)</f>
        <v>10600</v>
      </c>
      <c r="H416" s="179">
        <f t="shared" si="6"/>
        <v>10600</v>
      </c>
    </row>
    <row r="417" spans="1:8" x14ac:dyDescent="0.25">
      <c r="A417" s="179">
        <v>402</v>
      </c>
      <c r="B417" s="179" t="s">
        <v>1187</v>
      </c>
      <c r="C417" s="181" t="s">
        <v>502</v>
      </c>
      <c r="D417" s="181" t="s">
        <v>1188</v>
      </c>
      <c r="E417" s="179" t="s">
        <v>53</v>
      </c>
      <c r="F417" s="179">
        <v>1</v>
      </c>
      <c r="G417" s="179">
        <f>VLOOKUP(C417,'DATA MASTER OBAT'!B:O,10,FALSE)</f>
        <v>7800</v>
      </c>
      <c r="H417" s="179">
        <f t="shared" si="6"/>
        <v>7800</v>
      </c>
    </row>
    <row r="418" spans="1:8" x14ac:dyDescent="0.25">
      <c r="A418" s="179">
        <v>403</v>
      </c>
      <c r="B418" s="179" t="s">
        <v>1187</v>
      </c>
      <c r="C418" s="181" t="s">
        <v>505</v>
      </c>
      <c r="D418" s="181" t="s">
        <v>987</v>
      </c>
      <c r="E418" s="179" t="s">
        <v>30</v>
      </c>
      <c r="F418" s="179">
        <v>20</v>
      </c>
      <c r="G418" s="179">
        <f>VLOOKUP(C418,'DATA MASTER OBAT'!B:O,10,FALSE)</f>
        <v>500</v>
      </c>
      <c r="H418" s="179">
        <f t="shared" si="6"/>
        <v>10000</v>
      </c>
    </row>
    <row r="419" spans="1:8" x14ac:dyDescent="0.25">
      <c r="A419" s="179">
        <v>404</v>
      </c>
      <c r="B419" s="179" t="s">
        <v>1187</v>
      </c>
      <c r="C419" s="181" t="s">
        <v>524</v>
      </c>
      <c r="D419" s="181" t="s">
        <v>1054</v>
      </c>
      <c r="E419" s="179" t="s">
        <v>30</v>
      </c>
      <c r="F419" s="179">
        <v>10</v>
      </c>
      <c r="G419" s="179">
        <f>VLOOKUP(C419,'DATA MASTER OBAT'!B:O,10,FALSE)</f>
        <v>600</v>
      </c>
      <c r="H419" s="179">
        <f t="shared" si="6"/>
        <v>6000</v>
      </c>
    </row>
    <row r="420" spans="1:8" x14ac:dyDescent="0.25">
      <c r="A420" s="179">
        <v>405</v>
      </c>
      <c r="B420" s="179" t="s">
        <v>1187</v>
      </c>
      <c r="C420" s="181" t="s">
        <v>570</v>
      </c>
      <c r="D420" s="181" t="s">
        <v>1071</v>
      </c>
      <c r="E420" s="179" t="s">
        <v>30</v>
      </c>
      <c r="F420" s="179">
        <v>20</v>
      </c>
      <c r="G420" s="179">
        <f>VLOOKUP(C420,'DATA MASTER OBAT'!B:O,10,FALSE)</f>
        <v>300</v>
      </c>
      <c r="H420" s="179">
        <f t="shared" si="6"/>
        <v>6000</v>
      </c>
    </row>
    <row r="421" spans="1:8" x14ac:dyDescent="0.25">
      <c r="A421" s="179">
        <v>406</v>
      </c>
      <c r="B421" s="179" t="s">
        <v>1187</v>
      </c>
      <c r="C421" s="181" t="s">
        <v>605</v>
      </c>
      <c r="D421" s="181" t="s">
        <v>1078</v>
      </c>
      <c r="E421" s="179" t="s">
        <v>30</v>
      </c>
      <c r="F421" s="179">
        <v>21</v>
      </c>
      <c r="G421" s="179">
        <f>VLOOKUP(C421,'DATA MASTER OBAT'!B:O,10,FALSE)</f>
        <v>300</v>
      </c>
      <c r="H421" s="179">
        <f t="shared" si="6"/>
        <v>6300</v>
      </c>
    </row>
    <row r="422" spans="1:8" x14ac:dyDescent="0.25">
      <c r="A422" s="179">
        <v>407</v>
      </c>
      <c r="B422" s="179" t="s">
        <v>1187</v>
      </c>
      <c r="C422" s="181" t="s">
        <v>590</v>
      </c>
      <c r="D422" s="181" t="s">
        <v>1008</v>
      </c>
      <c r="E422" s="179" t="s">
        <v>30</v>
      </c>
      <c r="F422" s="179">
        <v>90</v>
      </c>
      <c r="G422" s="179">
        <f>VLOOKUP(C422,'DATA MASTER OBAT'!B:O,10,FALSE)</f>
        <v>300</v>
      </c>
      <c r="H422" s="179">
        <f t="shared" si="6"/>
        <v>27000</v>
      </c>
    </row>
    <row r="423" spans="1:8" x14ac:dyDescent="0.25">
      <c r="A423" s="179">
        <v>408</v>
      </c>
      <c r="B423" s="179" t="s">
        <v>1187</v>
      </c>
      <c r="C423" s="181" t="s">
        <v>600</v>
      </c>
      <c r="D423" s="181" t="s">
        <v>1014</v>
      </c>
      <c r="E423" s="179" t="s">
        <v>30</v>
      </c>
      <c r="F423" s="179">
        <v>32</v>
      </c>
      <c r="G423" s="179">
        <f>VLOOKUP(C423,'DATA MASTER OBAT'!B:O,10,FALSE)</f>
        <v>400</v>
      </c>
      <c r="H423" s="179">
        <f t="shared" si="6"/>
        <v>12800</v>
      </c>
    </row>
    <row r="424" spans="1:8" x14ac:dyDescent="0.25">
      <c r="A424" s="179">
        <v>409</v>
      </c>
      <c r="B424" s="179" t="s">
        <v>1187</v>
      </c>
      <c r="C424" s="181" t="s">
        <v>673</v>
      </c>
      <c r="D424" s="181" t="s">
        <v>1026</v>
      </c>
      <c r="E424" s="179" t="s">
        <v>30</v>
      </c>
      <c r="F424" s="179">
        <v>85</v>
      </c>
      <c r="G424" s="179">
        <f>VLOOKUP(C424,'DATA MASTER OBAT'!B:O,10,FALSE)</f>
        <v>4400</v>
      </c>
      <c r="H424" s="179">
        <f t="shared" si="6"/>
        <v>374000</v>
      </c>
    </row>
    <row r="425" spans="1:8" x14ac:dyDescent="0.25">
      <c r="A425" s="179">
        <v>410</v>
      </c>
      <c r="B425" s="179" t="s">
        <v>1187</v>
      </c>
      <c r="C425" s="181" t="s">
        <v>691</v>
      </c>
      <c r="D425" s="181" t="s">
        <v>1012</v>
      </c>
      <c r="E425" s="179" t="s">
        <v>16</v>
      </c>
      <c r="F425" s="179">
        <v>20</v>
      </c>
      <c r="G425" s="179">
        <f>VLOOKUP(C425,'DATA MASTER OBAT'!B:O,10,FALSE)</f>
        <v>500</v>
      </c>
      <c r="H425" s="179">
        <f t="shared" si="6"/>
        <v>10000</v>
      </c>
    </row>
    <row r="426" spans="1:8" x14ac:dyDescent="0.25">
      <c r="A426" s="179">
        <v>411</v>
      </c>
      <c r="B426" s="179" t="s">
        <v>1187</v>
      </c>
      <c r="C426" s="181" t="s">
        <v>716</v>
      </c>
      <c r="D426" s="181" t="s">
        <v>1059</v>
      </c>
      <c r="E426" s="179" t="s">
        <v>30</v>
      </c>
      <c r="F426" s="179">
        <v>10</v>
      </c>
      <c r="G426" s="179">
        <f>VLOOKUP(C426,'DATA MASTER OBAT'!B:O,10,FALSE)</f>
        <v>300</v>
      </c>
      <c r="H426" s="179">
        <f t="shared" si="6"/>
        <v>3000</v>
      </c>
    </row>
    <row r="427" spans="1:8" x14ac:dyDescent="0.25">
      <c r="A427" s="179">
        <v>412</v>
      </c>
      <c r="B427" s="179" t="s">
        <v>1187</v>
      </c>
      <c r="C427" s="181" t="s">
        <v>805</v>
      </c>
      <c r="D427" s="181" t="s">
        <v>1035</v>
      </c>
      <c r="E427" s="179" t="s">
        <v>53</v>
      </c>
      <c r="F427" s="179">
        <v>2</v>
      </c>
      <c r="G427" s="179">
        <f>VLOOKUP(C427,'DATA MASTER OBAT'!B:O,10,FALSE)</f>
        <v>15300</v>
      </c>
      <c r="H427" s="179">
        <f t="shared" si="6"/>
        <v>30600</v>
      </c>
    </row>
    <row r="428" spans="1:8" x14ac:dyDescent="0.25">
      <c r="A428" s="179">
        <v>413</v>
      </c>
      <c r="B428" s="179" t="s">
        <v>1187</v>
      </c>
      <c r="C428" s="181" t="s">
        <v>794</v>
      </c>
      <c r="D428" s="181" t="s">
        <v>1003</v>
      </c>
      <c r="E428" s="179" t="s">
        <v>30</v>
      </c>
      <c r="F428" s="179">
        <v>30</v>
      </c>
      <c r="G428" s="179">
        <f>VLOOKUP(C428,'DATA MASTER OBAT'!B:O,10,FALSE)</f>
        <v>1100</v>
      </c>
      <c r="H428" s="179">
        <f t="shared" si="6"/>
        <v>33000</v>
      </c>
    </row>
    <row r="429" spans="1:8" x14ac:dyDescent="0.25">
      <c r="A429" s="179">
        <v>414</v>
      </c>
      <c r="B429" s="179" t="s">
        <v>1187</v>
      </c>
      <c r="C429" s="181" t="s">
        <v>788</v>
      </c>
      <c r="D429" s="181" t="s">
        <v>1015</v>
      </c>
      <c r="E429" s="179" t="s">
        <v>30</v>
      </c>
      <c r="F429" s="179">
        <v>30</v>
      </c>
      <c r="G429" s="179">
        <f>VLOOKUP(C429,'DATA MASTER OBAT'!B:O,10,FALSE)</f>
        <v>200</v>
      </c>
      <c r="H429" s="179">
        <f t="shared" si="6"/>
        <v>6000</v>
      </c>
    </row>
    <row r="430" spans="1:8" x14ac:dyDescent="0.25">
      <c r="A430" s="179">
        <v>415</v>
      </c>
      <c r="B430" s="179" t="s">
        <v>1187</v>
      </c>
      <c r="C430" s="181" t="s">
        <v>765</v>
      </c>
      <c r="D430" s="181" t="s">
        <v>1021</v>
      </c>
      <c r="E430" s="179" t="s">
        <v>53</v>
      </c>
      <c r="F430" s="179">
        <v>1</v>
      </c>
      <c r="G430" s="179">
        <f>VLOOKUP(C430,'DATA MASTER OBAT'!B:O,10,FALSE)</f>
        <v>17100</v>
      </c>
      <c r="H430" s="179">
        <f t="shared" si="6"/>
        <v>17100</v>
      </c>
    </row>
    <row r="431" spans="1:8" x14ac:dyDescent="0.25">
      <c r="A431" s="179">
        <v>416</v>
      </c>
      <c r="B431" s="179" t="s">
        <v>1187</v>
      </c>
      <c r="C431" s="181" t="s">
        <v>822</v>
      </c>
      <c r="D431" s="181" t="s">
        <v>1040</v>
      </c>
      <c r="E431" s="179" t="s">
        <v>30</v>
      </c>
      <c r="F431" s="179">
        <v>30</v>
      </c>
      <c r="G431" s="179">
        <f>VLOOKUP(C431,'DATA MASTER OBAT'!B:O,10,FALSE)</f>
        <v>700</v>
      </c>
      <c r="H431" s="179">
        <f t="shared" si="6"/>
        <v>21000</v>
      </c>
    </row>
    <row r="432" spans="1:8" x14ac:dyDescent="0.25">
      <c r="A432" s="179">
        <v>417</v>
      </c>
      <c r="B432" s="179" t="s">
        <v>1197</v>
      </c>
      <c r="C432" s="181" t="s">
        <v>14</v>
      </c>
      <c r="D432" s="181" t="s">
        <v>1134</v>
      </c>
      <c r="E432" s="179" t="s">
        <v>30</v>
      </c>
      <c r="F432" s="179">
        <v>10</v>
      </c>
      <c r="G432" s="179">
        <f>VLOOKUP(C432,'DATA MASTER OBAT'!B:O,10,FALSE)</f>
        <v>900</v>
      </c>
      <c r="H432" s="179">
        <f t="shared" si="6"/>
        <v>9000</v>
      </c>
    </row>
    <row r="433" spans="1:8" x14ac:dyDescent="0.25">
      <c r="A433" s="179">
        <v>418</v>
      </c>
      <c r="B433" s="179" t="s">
        <v>1197</v>
      </c>
      <c r="C433" s="181" t="s">
        <v>57</v>
      </c>
      <c r="D433" s="181" t="s">
        <v>995</v>
      </c>
      <c r="E433" s="179" t="s">
        <v>30</v>
      </c>
      <c r="F433" s="179">
        <v>10</v>
      </c>
      <c r="G433" s="179">
        <f>VLOOKUP(C433,'DATA MASTER OBAT'!B:O,10,FALSE)</f>
        <v>300</v>
      </c>
      <c r="H433" s="179">
        <f t="shared" si="6"/>
        <v>3000</v>
      </c>
    </row>
    <row r="434" spans="1:8" x14ac:dyDescent="0.25">
      <c r="A434" s="179">
        <v>419</v>
      </c>
      <c r="B434" s="179" t="s">
        <v>1197</v>
      </c>
      <c r="C434" s="181" t="s">
        <v>71</v>
      </c>
      <c r="D434" s="181" t="s">
        <v>999</v>
      </c>
      <c r="E434" s="179" t="s">
        <v>30</v>
      </c>
      <c r="F434" s="179">
        <v>30</v>
      </c>
      <c r="G434" s="179">
        <f>VLOOKUP(C434,'DATA MASTER OBAT'!B:O,10,FALSE)</f>
        <v>300</v>
      </c>
      <c r="H434" s="179">
        <f t="shared" si="6"/>
        <v>9000</v>
      </c>
    </row>
    <row r="435" spans="1:8" x14ac:dyDescent="0.25">
      <c r="A435" s="179">
        <v>420</v>
      </c>
      <c r="B435" s="179" t="s">
        <v>1197</v>
      </c>
      <c r="C435" s="181" t="s">
        <v>84</v>
      </c>
      <c r="D435" s="181" t="s">
        <v>1092</v>
      </c>
      <c r="E435" s="179" t="s">
        <v>30</v>
      </c>
      <c r="F435" s="179">
        <v>40</v>
      </c>
      <c r="G435" s="179">
        <f>VLOOKUP(C435,'DATA MASTER OBAT'!B:O,10,FALSE)</f>
        <v>500</v>
      </c>
      <c r="H435" s="179">
        <f t="shared" si="6"/>
        <v>20000</v>
      </c>
    </row>
    <row r="436" spans="1:8" x14ac:dyDescent="0.25">
      <c r="A436" s="179">
        <v>421</v>
      </c>
      <c r="B436" s="179" t="s">
        <v>1197</v>
      </c>
      <c r="C436" s="181" t="s">
        <v>96</v>
      </c>
      <c r="D436" s="181" t="s">
        <v>1102</v>
      </c>
      <c r="E436" s="179" t="s">
        <v>53</v>
      </c>
      <c r="F436" s="179">
        <v>1</v>
      </c>
      <c r="G436" s="179">
        <f>VLOOKUP(C436,'DATA MASTER OBAT'!B:O,10,FALSE)</f>
        <v>5800</v>
      </c>
      <c r="H436" s="179">
        <f t="shared" si="6"/>
        <v>5800</v>
      </c>
    </row>
    <row r="437" spans="1:8" x14ac:dyDescent="0.25">
      <c r="A437" s="179">
        <v>422</v>
      </c>
      <c r="B437" s="179" t="s">
        <v>1197</v>
      </c>
      <c r="C437" s="181" t="s">
        <v>125</v>
      </c>
      <c r="D437" s="181" t="s">
        <v>990</v>
      </c>
      <c r="E437" s="179" t="s">
        <v>30</v>
      </c>
      <c r="F437" s="179">
        <v>40</v>
      </c>
      <c r="G437" s="179">
        <f>VLOOKUP(C437,'DATA MASTER OBAT'!B:O,10,FALSE)</f>
        <v>400</v>
      </c>
      <c r="H437" s="179">
        <f t="shared" si="6"/>
        <v>16000</v>
      </c>
    </row>
    <row r="438" spans="1:8" x14ac:dyDescent="0.25">
      <c r="A438" s="179">
        <v>423</v>
      </c>
      <c r="B438" s="179" t="s">
        <v>1197</v>
      </c>
      <c r="C438" s="181" t="s">
        <v>131</v>
      </c>
      <c r="D438" s="181" t="s">
        <v>1086</v>
      </c>
      <c r="E438" s="179" t="s">
        <v>30</v>
      </c>
      <c r="F438" s="179">
        <v>20</v>
      </c>
      <c r="G438" s="179">
        <f>VLOOKUP(C438,'DATA MASTER OBAT'!B:O,10,FALSE)</f>
        <v>800</v>
      </c>
      <c r="H438" s="179">
        <f t="shared" si="6"/>
        <v>16000</v>
      </c>
    </row>
    <row r="439" spans="1:8" x14ac:dyDescent="0.25">
      <c r="A439" s="179">
        <v>424</v>
      </c>
      <c r="B439" s="179" t="s">
        <v>1197</v>
      </c>
      <c r="C439" s="181" t="s">
        <v>184</v>
      </c>
      <c r="D439" s="181" t="s">
        <v>1056</v>
      </c>
      <c r="E439" s="179" t="s">
        <v>458</v>
      </c>
      <c r="F439" s="179">
        <v>1</v>
      </c>
      <c r="G439" s="179">
        <f>VLOOKUP(C439,'DATA MASTER OBAT'!B:O,10,FALSE)</f>
        <v>20900</v>
      </c>
      <c r="H439" s="179">
        <f t="shared" si="6"/>
        <v>20900</v>
      </c>
    </row>
    <row r="440" spans="1:8" x14ac:dyDescent="0.25">
      <c r="A440" s="179">
        <v>425</v>
      </c>
      <c r="B440" s="179" t="s">
        <v>1197</v>
      </c>
      <c r="C440" s="181" t="s">
        <v>189</v>
      </c>
      <c r="D440" s="181" t="s">
        <v>1165</v>
      </c>
      <c r="E440" s="179" t="s">
        <v>30</v>
      </c>
      <c r="F440" s="179">
        <v>20</v>
      </c>
      <c r="G440" s="179">
        <f>VLOOKUP(C440,'DATA MASTER OBAT'!B:O,10,FALSE)</f>
        <v>5600</v>
      </c>
      <c r="H440" s="179">
        <f t="shared" si="6"/>
        <v>112000</v>
      </c>
    </row>
    <row r="441" spans="1:8" x14ac:dyDescent="0.25">
      <c r="A441" s="179">
        <v>426</v>
      </c>
      <c r="B441" s="179" t="s">
        <v>1197</v>
      </c>
      <c r="C441" s="181" t="s">
        <v>149</v>
      </c>
      <c r="D441" s="181" t="s">
        <v>1137</v>
      </c>
      <c r="E441" s="179" t="s">
        <v>53</v>
      </c>
      <c r="F441" s="179">
        <v>2</v>
      </c>
      <c r="G441" s="179">
        <f>VLOOKUP(C441,'DATA MASTER OBAT'!B:O,10,FALSE)</f>
        <v>23800</v>
      </c>
      <c r="H441" s="179">
        <f t="shared" si="6"/>
        <v>47600</v>
      </c>
    </row>
    <row r="442" spans="1:8" x14ac:dyDescent="0.25">
      <c r="A442" s="179">
        <v>427</v>
      </c>
      <c r="B442" s="179" t="s">
        <v>1197</v>
      </c>
      <c r="C442" s="181" t="s">
        <v>238</v>
      </c>
      <c r="D442" s="181" t="s">
        <v>984</v>
      </c>
      <c r="E442" s="179" t="s">
        <v>30</v>
      </c>
      <c r="F442" s="179">
        <v>20</v>
      </c>
      <c r="G442" s="179">
        <f>VLOOKUP(C442,'DATA MASTER OBAT'!B:O,10,FALSE)</f>
        <v>1000</v>
      </c>
      <c r="H442" s="179">
        <f t="shared" si="6"/>
        <v>20000</v>
      </c>
    </row>
    <row r="443" spans="1:8" x14ac:dyDescent="0.25">
      <c r="A443" s="179">
        <v>428</v>
      </c>
      <c r="B443" s="179" t="s">
        <v>1197</v>
      </c>
      <c r="C443" s="181" t="s">
        <v>297</v>
      </c>
      <c r="D443" s="181" t="s">
        <v>1061</v>
      </c>
      <c r="E443" s="179" t="s">
        <v>16</v>
      </c>
      <c r="F443" s="179">
        <v>20</v>
      </c>
      <c r="G443" s="179">
        <f>VLOOKUP(C443,'DATA MASTER OBAT'!B:O,10,FALSE)</f>
        <v>1600</v>
      </c>
      <c r="H443" s="179">
        <f t="shared" si="6"/>
        <v>32000</v>
      </c>
    </row>
    <row r="444" spans="1:8" x14ac:dyDescent="0.25">
      <c r="A444" s="179">
        <v>429</v>
      </c>
      <c r="B444" s="179" t="s">
        <v>1197</v>
      </c>
      <c r="C444" s="181" t="s">
        <v>330</v>
      </c>
      <c r="D444" s="181" t="s">
        <v>1031</v>
      </c>
      <c r="E444" s="179" t="s">
        <v>30</v>
      </c>
      <c r="F444" s="179">
        <v>20</v>
      </c>
      <c r="G444" s="179">
        <f>VLOOKUP(C444,'DATA MASTER OBAT'!B:O,10,FALSE)</f>
        <v>1800</v>
      </c>
      <c r="H444" s="179">
        <f t="shared" si="6"/>
        <v>36000</v>
      </c>
    </row>
    <row r="445" spans="1:8" x14ac:dyDescent="0.25">
      <c r="A445" s="179">
        <v>430</v>
      </c>
      <c r="B445" s="179" t="s">
        <v>1197</v>
      </c>
      <c r="C445" s="181" t="s">
        <v>282</v>
      </c>
      <c r="D445" s="181" t="s">
        <v>993</v>
      </c>
      <c r="E445" s="179" t="s">
        <v>30</v>
      </c>
      <c r="F445" s="179">
        <v>36</v>
      </c>
      <c r="G445" s="179">
        <f>VLOOKUP(C445,'DATA MASTER OBAT'!B:O,10,FALSE)</f>
        <v>300</v>
      </c>
      <c r="H445" s="179">
        <f t="shared" si="6"/>
        <v>10800</v>
      </c>
    </row>
    <row r="446" spans="1:8" x14ac:dyDescent="0.25">
      <c r="A446" s="179">
        <v>431</v>
      </c>
      <c r="B446" s="179" t="s">
        <v>1197</v>
      </c>
      <c r="C446" s="181" t="s">
        <v>214</v>
      </c>
      <c r="D446" s="181" t="s">
        <v>1106</v>
      </c>
      <c r="E446" s="179" t="s">
        <v>19</v>
      </c>
      <c r="F446" s="179">
        <v>20</v>
      </c>
      <c r="G446" s="179">
        <f>VLOOKUP(C446,'DATA MASTER OBAT'!B:O,10,FALSE)</f>
        <v>800</v>
      </c>
      <c r="H446" s="179">
        <f t="shared" si="6"/>
        <v>16000</v>
      </c>
    </row>
    <row r="447" spans="1:8" x14ac:dyDescent="0.25">
      <c r="A447" s="179">
        <v>432</v>
      </c>
      <c r="B447" s="179" t="s">
        <v>1197</v>
      </c>
      <c r="C447" s="181" t="s">
        <v>358</v>
      </c>
      <c r="D447" s="181" t="s">
        <v>1069</v>
      </c>
      <c r="E447" s="179" t="s">
        <v>30</v>
      </c>
      <c r="F447" s="179">
        <v>40</v>
      </c>
      <c r="G447" s="179">
        <f>VLOOKUP(C447,'DATA MASTER OBAT'!B:O,10,FALSE)</f>
        <v>300</v>
      </c>
      <c r="H447" s="179">
        <f t="shared" si="6"/>
        <v>12000</v>
      </c>
    </row>
    <row r="448" spans="1:8" x14ac:dyDescent="0.25">
      <c r="A448" s="179">
        <v>433</v>
      </c>
      <c r="B448" s="179" t="s">
        <v>1197</v>
      </c>
      <c r="C448" s="181" t="s">
        <v>346</v>
      </c>
      <c r="D448" s="181" t="s">
        <v>1207</v>
      </c>
      <c r="E448" s="179" t="s">
        <v>348</v>
      </c>
      <c r="F448" s="179">
        <v>5</v>
      </c>
      <c r="G448" s="179">
        <f>VLOOKUP(C448,'DATA MASTER OBAT'!B:O,10,FALSE)</f>
        <v>2000</v>
      </c>
      <c r="H448" s="179">
        <f t="shared" si="6"/>
        <v>10000</v>
      </c>
    </row>
    <row r="449" spans="1:8" x14ac:dyDescent="0.25">
      <c r="A449" s="179">
        <v>434</v>
      </c>
      <c r="B449" s="179" t="s">
        <v>1197</v>
      </c>
      <c r="C449" s="181" t="s">
        <v>381</v>
      </c>
      <c r="D449" s="181" t="s">
        <v>1010</v>
      </c>
      <c r="E449" s="179" t="s">
        <v>30</v>
      </c>
      <c r="F449" s="179">
        <v>20</v>
      </c>
      <c r="G449" s="179">
        <f>VLOOKUP(C449,'DATA MASTER OBAT'!B:O,10,FALSE)</f>
        <v>3000</v>
      </c>
      <c r="H449" s="179">
        <f t="shared" si="6"/>
        <v>60000</v>
      </c>
    </row>
    <row r="450" spans="1:8" x14ac:dyDescent="0.25">
      <c r="A450" s="179">
        <v>435</v>
      </c>
      <c r="B450" s="179" t="s">
        <v>1197</v>
      </c>
      <c r="C450" s="181" t="s">
        <v>387</v>
      </c>
      <c r="D450" s="181" t="s">
        <v>1029</v>
      </c>
      <c r="E450" s="179" t="s">
        <v>30</v>
      </c>
      <c r="F450" s="179">
        <v>20</v>
      </c>
      <c r="G450" s="179">
        <f>VLOOKUP(C450,'DATA MASTER OBAT'!B:O,10,FALSE)</f>
        <v>1900</v>
      </c>
      <c r="H450" s="179">
        <f t="shared" si="6"/>
        <v>38000</v>
      </c>
    </row>
    <row r="451" spans="1:8" x14ac:dyDescent="0.25">
      <c r="A451" s="179">
        <v>436</v>
      </c>
      <c r="B451" s="179" t="s">
        <v>1197</v>
      </c>
      <c r="C451" s="181" t="s">
        <v>432</v>
      </c>
      <c r="D451" s="181" t="s">
        <v>1199</v>
      </c>
      <c r="E451" s="179" t="s">
        <v>30</v>
      </c>
      <c r="F451" s="179">
        <v>20</v>
      </c>
      <c r="G451" s="179">
        <f>VLOOKUP(C451,'DATA MASTER OBAT'!B:O,10,FALSE)</f>
        <v>200</v>
      </c>
      <c r="H451" s="179">
        <f t="shared" si="6"/>
        <v>4000</v>
      </c>
    </row>
    <row r="452" spans="1:8" x14ac:dyDescent="0.25">
      <c r="A452" s="179">
        <v>437</v>
      </c>
      <c r="B452" s="179" t="s">
        <v>1197</v>
      </c>
      <c r="C452" s="181" t="s">
        <v>427</v>
      </c>
      <c r="D452" s="181" t="s">
        <v>1206</v>
      </c>
      <c r="E452" s="179" t="s">
        <v>27</v>
      </c>
      <c r="F452" s="179">
        <v>1</v>
      </c>
      <c r="G452" s="179">
        <f>VLOOKUP(C452,'DATA MASTER OBAT'!B:O,10,FALSE)</f>
        <v>3200</v>
      </c>
      <c r="H452" s="179">
        <f t="shared" si="6"/>
        <v>3200</v>
      </c>
    </row>
    <row r="453" spans="1:8" x14ac:dyDescent="0.25">
      <c r="A453" s="179">
        <v>438</v>
      </c>
      <c r="B453" s="179" t="s">
        <v>1197</v>
      </c>
      <c r="C453" s="181" t="s">
        <v>478</v>
      </c>
      <c r="D453" s="181" t="s">
        <v>1076</v>
      </c>
      <c r="E453" s="179" t="s">
        <v>53</v>
      </c>
      <c r="F453" s="179">
        <v>2</v>
      </c>
      <c r="G453" s="179">
        <f>VLOOKUP(C453,'DATA MASTER OBAT'!B:O,10,FALSE)</f>
        <v>10600</v>
      </c>
      <c r="H453" s="179">
        <f t="shared" si="6"/>
        <v>21200</v>
      </c>
    </row>
    <row r="454" spans="1:8" x14ac:dyDescent="0.25">
      <c r="A454" s="179">
        <v>439</v>
      </c>
      <c r="B454" s="179" t="s">
        <v>1197</v>
      </c>
      <c r="C454" s="181" t="s">
        <v>516</v>
      </c>
      <c r="D454" s="181" t="s">
        <v>1048</v>
      </c>
      <c r="E454" s="179" t="s">
        <v>30</v>
      </c>
      <c r="F454" s="179">
        <v>64</v>
      </c>
      <c r="G454" s="179">
        <f>VLOOKUP(C454,'DATA MASTER OBAT'!B:O,10,FALSE)</f>
        <v>700</v>
      </c>
      <c r="H454" s="179">
        <f t="shared" si="6"/>
        <v>44800</v>
      </c>
    </row>
    <row r="455" spans="1:8" x14ac:dyDescent="0.25">
      <c r="A455" s="179">
        <v>440</v>
      </c>
      <c r="B455" s="179" t="s">
        <v>1197</v>
      </c>
      <c r="C455" s="181" t="s">
        <v>524</v>
      </c>
      <c r="D455" s="181" t="s">
        <v>1054</v>
      </c>
      <c r="E455" s="179" t="s">
        <v>30</v>
      </c>
      <c r="F455" s="179">
        <v>40</v>
      </c>
      <c r="G455" s="179">
        <f>VLOOKUP(C455,'DATA MASTER OBAT'!B:O,10,FALSE)</f>
        <v>600</v>
      </c>
      <c r="H455" s="179">
        <f t="shared" si="6"/>
        <v>24000</v>
      </c>
    </row>
    <row r="456" spans="1:8" x14ac:dyDescent="0.25">
      <c r="A456" s="179">
        <v>441</v>
      </c>
      <c r="B456" s="179" t="s">
        <v>1197</v>
      </c>
      <c r="C456" s="181" t="s">
        <v>570</v>
      </c>
      <c r="D456" s="181" t="s">
        <v>1071</v>
      </c>
      <c r="E456" s="179" t="s">
        <v>30</v>
      </c>
      <c r="F456" s="179">
        <v>15</v>
      </c>
      <c r="G456" s="179">
        <f>VLOOKUP(C456,'DATA MASTER OBAT'!B:O,10,FALSE)</f>
        <v>300</v>
      </c>
      <c r="H456" s="179">
        <f t="shared" si="6"/>
        <v>4500</v>
      </c>
    </row>
    <row r="457" spans="1:8" x14ac:dyDescent="0.25">
      <c r="A457" s="179">
        <v>442</v>
      </c>
      <c r="B457" s="179" t="s">
        <v>1197</v>
      </c>
      <c r="C457" s="181" t="s">
        <v>607</v>
      </c>
      <c r="D457" s="181" t="s">
        <v>608</v>
      </c>
      <c r="E457" s="179" t="s">
        <v>27</v>
      </c>
      <c r="F457" s="179">
        <v>1</v>
      </c>
      <c r="G457" s="179">
        <f>VLOOKUP(C457,'DATA MASTER OBAT'!B:O,10,FALSE)</f>
        <v>4300</v>
      </c>
      <c r="H457" s="179">
        <f t="shared" si="6"/>
        <v>4300</v>
      </c>
    </row>
    <row r="458" spans="1:8" x14ac:dyDescent="0.25">
      <c r="A458" s="179">
        <v>443</v>
      </c>
      <c r="B458" s="179" t="s">
        <v>1197</v>
      </c>
      <c r="C458" s="181" t="s">
        <v>590</v>
      </c>
      <c r="D458" s="181" t="s">
        <v>1008</v>
      </c>
      <c r="E458" s="179" t="s">
        <v>30</v>
      </c>
      <c r="F458" s="179">
        <v>20</v>
      </c>
      <c r="G458" s="179">
        <f>VLOOKUP(C458,'DATA MASTER OBAT'!B:O,10,FALSE)</f>
        <v>300</v>
      </c>
      <c r="H458" s="179">
        <f t="shared" si="6"/>
        <v>6000</v>
      </c>
    </row>
    <row r="459" spans="1:8" x14ac:dyDescent="0.25">
      <c r="A459" s="179">
        <v>444</v>
      </c>
      <c r="B459" s="179" t="s">
        <v>1197</v>
      </c>
      <c r="C459" s="181" t="s">
        <v>600</v>
      </c>
      <c r="D459" s="181" t="s">
        <v>1014</v>
      </c>
      <c r="E459" s="179" t="s">
        <v>30</v>
      </c>
      <c r="F459" s="179">
        <v>40</v>
      </c>
      <c r="G459" s="179">
        <f>VLOOKUP(C459,'DATA MASTER OBAT'!B:O,10,FALSE)</f>
        <v>400</v>
      </c>
      <c r="H459" s="179">
        <f t="shared" si="6"/>
        <v>16000</v>
      </c>
    </row>
    <row r="460" spans="1:8" x14ac:dyDescent="0.25">
      <c r="A460" s="179">
        <v>445</v>
      </c>
      <c r="B460" s="179" t="s">
        <v>1197</v>
      </c>
      <c r="C460" s="181" t="s">
        <v>624</v>
      </c>
      <c r="D460" s="181" t="s">
        <v>1170</v>
      </c>
      <c r="E460" s="179" t="s">
        <v>2284</v>
      </c>
      <c r="F460" s="179">
        <v>4</v>
      </c>
      <c r="G460" s="179">
        <f>VLOOKUP(C460,'DATA MASTER OBAT'!B:O,10,FALSE)</f>
        <v>19300</v>
      </c>
      <c r="H460" s="179">
        <f t="shared" si="6"/>
        <v>77200</v>
      </c>
    </row>
    <row r="461" spans="1:8" x14ac:dyDescent="0.25">
      <c r="A461" s="179">
        <v>446</v>
      </c>
      <c r="B461" s="179" t="s">
        <v>1197</v>
      </c>
      <c r="C461" s="181" t="s">
        <v>673</v>
      </c>
      <c r="D461" s="181" t="s">
        <v>1026</v>
      </c>
      <c r="E461" s="179" t="s">
        <v>30</v>
      </c>
      <c r="F461" s="179">
        <v>30</v>
      </c>
      <c r="G461" s="179">
        <f>VLOOKUP(C461,'DATA MASTER OBAT'!B:O,10,FALSE)</f>
        <v>4400</v>
      </c>
      <c r="H461" s="179">
        <f t="shared" si="6"/>
        <v>132000</v>
      </c>
    </row>
    <row r="462" spans="1:8" x14ac:dyDescent="0.25">
      <c r="A462" s="179">
        <v>447</v>
      </c>
      <c r="B462" s="179" t="s">
        <v>1197</v>
      </c>
      <c r="C462" s="181" t="s">
        <v>641</v>
      </c>
      <c r="D462" s="181" t="s">
        <v>1028</v>
      </c>
      <c r="E462" s="179" t="s">
        <v>30</v>
      </c>
      <c r="F462" s="179">
        <v>32</v>
      </c>
      <c r="G462" s="179">
        <f>VLOOKUP(C462,'DATA MASTER OBAT'!B:O,10,FALSE)</f>
        <v>400</v>
      </c>
      <c r="H462" s="179">
        <f t="shared" si="6"/>
        <v>12800</v>
      </c>
    </row>
    <row r="463" spans="1:8" x14ac:dyDescent="0.25">
      <c r="A463" s="179">
        <v>448</v>
      </c>
      <c r="B463" s="179" t="s">
        <v>1197</v>
      </c>
      <c r="C463" s="181" t="s">
        <v>678</v>
      </c>
      <c r="D463" s="181" t="s">
        <v>1143</v>
      </c>
      <c r="E463" s="179" t="s">
        <v>53</v>
      </c>
      <c r="F463" s="179">
        <v>1</v>
      </c>
      <c r="G463" s="179">
        <f>VLOOKUP(C463,'DATA MASTER OBAT'!B:O,10,FALSE)</f>
        <v>22900</v>
      </c>
      <c r="H463" s="179">
        <f t="shared" si="6"/>
        <v>22900</v>
      </c>
    </row>
    <row r="464" spans="1:8" x14ac:dyDescent="0.25">
      <c r="A464" s="179">
        <v>449</v>
      </c>
      <c r="B464" s="179" t="s">
        <v>1197</v>
      </c>
      <c r="C464" s="181" t="s">
        <v>691</v>
      </c>
      <c r="D464" s="181" t="s">
        <v>1012</v>
      </c>
      <c r="E464" s="179" t="s">
        <v>16</v>
      </c>
      <c r="F464" s="179">
        <v>50</v>
      </c>
      <c r="G464" s="179">
        <f>VLOOKUP(C464,'DATA MASTER OBAT'!B:O,10,FALSE)</f>
        <v>500</v>
      </c>
      <c r="H464" s="179">
        <f t="shared" si="6"/>
        <v>25000</v>
      </c>
    </row>
    <row r="465" spans="1:8" x14ac:dyDescent="0.25">
      <c r="A465" s="179">
        <v>450</v>
      </c>
      <c r="B465" s="179" t="s">
        <v>1197</v>
      </c>
      <c r="C465" s="181" t="s">
        <v>703</v>
      </c>
      <c r="D465" s="181" t="s">
        <v>1203</v>
      </c>
      <c r="E465" s="179" t="s">
        <v>53</v>
      </c>
      <c r="F465" s="179">
        <v>1</v>
      </c>
      <c r="G465" s="179">
        <f>VLOOKUP(C465,'DATA MASTER OBAT'!B:O,10,FALSE)</f>
        <v>8200</v>
      </c>
      <c r="H465" s="179">
        <f t="shared" ref="H465:H528" si="7">G465*F465</f>
        <v>8200</v>
      </c>
    </row>
    <row r="466" spans="1:8" x14ac:dyDescent="0.25">
      <c r="A466" s="179">
        <v>451</v>
      </c>
      <c r="B466" s="179" t="s">
        <v>1197</v>
      </c>
      <c r="C466" s="181" t="s">
        <v>712</v>
      </c>
      <c r="D466" s="181" t="s">
        <v>1059</v>
      </c>
      <c r="E466" s="179" t="s">
        <v>30</v>
      </c>
      <c r="F466" s="179">
        <v>5</v>
      </c>
      <c r="G466" s="179">
        <f>VLOOKUP(C466,'DATA MASTER OBAT'!B:O,10,FALSE)</f>
        <v>300</v>
      </c>
      <c r="H466" s="179">
        <f t="shared" si="7"/>
        <v>1500</v>
      </c>
    </row>
    <row r="467" spans="1:8" x14ac:dyDescent="0.25">
      <c r="A467" s="179">
        <v>452</v>
      </c>
      <c r="B467" s="179" t="s">
        <v>1197</v>
      </c>
      <c r="C467" s="181" t="s">
        <v>716</v>
      </c>
      <c r="D467" s="181" t="s">
        <v>1059</v>
      </c>
      <c r="E467" s="179" t="s">
        <v>30</v>
      </c>
      <c r="F467" s="179">
        <v>35</v>
      </c>
      <c r="G467" s="179">
        <f>VLOOKUP(C467,'DATA MASTER OBAT'!B:O,10,FALSE)</f>
        <v>300</v>
      </c>
      <c r="H467" s="179">
        <f t="shared" si="7"/>
        <v>10500</v>
      </c>
    </row>
    <row r="468" spans="1:8" x14ac:dyDescent="0.25">
      <c r="A468" s="179">
        <v>453</v>
      </c>
      <c r="B468" s="179" t="s">
        <v>1197</v>
      </c>
      <c r="C468" s="181" t="s">
        <v>732</v>
      </c>
      <c r="D468" s="181" t="s">
        <v>1080</v>
      </c>
      <c r="E468" s="179" t="s">
        <v>30</v>
      </c>
      <c r="F468" s="179">
        <v>10</v>
      </c>
      <c r="G468" s="179">
        <f>VLOOKUP(C468,'DATA MASTER OBAT'!B:O,10,FALSE)</f>
        <v>2800</v>
      </c>
      <c r="H468" s="179">
        <f t="shared" si="7"/>
        <v>28000</v>
      </c>
    </row>
    <row r="469" spans="1:8" x14ac:dyDescent="0.25">
      <c r="A469" s="179">
        <v>454</v>
      </c>
      <c r="B469" s="179" t="s">
        <v>1197</v>
      </c>
      <c r="C469" s="181" t="s">
        <v>805</v>
      </c>
      <c r="D469" s="181" t="s">
        <v>1035</v>
      </c>
      <c r="E469" s="179" t="s">
        <v>53</v>
      </c>
      <c r="F469" s="179">
        <v>1</v>
      </c>
      <c r="G469" s="179">
        <f>VLOOKUP(C469,'DATA MASTER OBAT'!B:O,10,FALSE)</f>
        <v>15300</v>
      </c>
      <c r="H469" s="179">
        <f t="shared" si="7"/>
        <v>15300</v>
      </c>
    </row>
    <row r="470" spans="1:8" x14ac:dyDescent="0.25">
      <c r="A470" s="179">
        <v>455</v>
      </c>
      <c r="B470" s="179" t="s">
        <v>1197</v>
      </c>
      <c r="C470" s="181" t="s">
        <v>780</v>
      </c>
      <c r="D470" s="181" t="s">
        <v>778</v>
      </c>
      <c r="E470" s="179" t="s">
        <v>30</v>
      </c>
      <c r="F470" s="179">
        <v>36</v>
      </c>
      <c r="G470" s="179">
        <f>VLOOKUP(C470,'DATA MASTER OBAT'!B:O,10,FALSE)</f>
        <v>1000</v>
      </c>
      <c r="H470" s="179">
        <f t="shared" si="7"/>
        <v>36000</v>
      </c>
    </row>
    <row r="471" spans="1:8" x14ac:dyDescent="0.25">
      <c r="A471" s="179">
        <v>456</v>
      </c>
      <c r="B471" s="179" t="s">
        <v>1197</v>
      </c>
      <c r="C471" s="181" t="s">
        <v>794</v>
      </c>
      <c r="D471" s="181" t="s">
        <v>1003</v>
      </c>
      <c r="E471" s="179" t="s">
        <v>30</v>
      </c>
      <c r="F471" s="179">
        <v>24</v>
      </c>
      <c r="G471" s="179">
        <f>VLOOKUP(C471,'DATA MASTER OBAT'!B:O,10,FALSE)</f>
        <v>1100</v>
      </c>
      <c r="H471" s="179">
        <f t="shared" si="7"/>
        <v>26400</v>
      </c>
    </row>
    <row r="472" spans="1:8" x14ac:dyDescent="0.25">
      <c r="A472" s="179">
        <v>457</v>
      </c>
      <c r="B472" s="179" t="s">
        <v>1197</v>
      </c>
      <c r="C472" s="181" t="s">
        <v>796</v>
      </c>
      <c r="D472" s="181" t="s">
        <v>1003</v>
      </c>
      <c r="E472" s="179" t="s">
        <v>30</v>
      </c>
      <c r="F472" s="179">
        <v>10</v>
      </c>
      <c r="G472" s="179">
        <f>VLOOKUP(C472,'DATA MASTER OBAT'!B:O,10,FALSE)</f>
        <v>600</v>
      </c>
      <c r="H472" s="179">
        <f t="shared" si="7"/>
        <v>6000</v>
      </c>
    </row>
    <row r="473" spans="1:8" x14ac:dyDescent="0.25">
      <c r="A473" s="179">
        <v>458</v>
      </c>
      <c r="B473" s="179" t="s">
        <v>1197</v>
      </c>
      <c r="C473" s="181" t="s">
        <v>765</v>
      </c>
      <c r="D473" s="181" t="s">
        <v>1021</v>
      </c>
      <c r="E473" s="179" t="s">
        <v>53</v>
      </c>
      <c r="F473" s="179">
        <v>1</v>
      </c>
      <c r="G473" s="179">
        <f>VLOOKUP(C473,'DATA MASTER OBAT'!B:O,10,FALSE)</f>
        <v>17100</v>
      </c>
      <c r="H473" s="179">
        <f t="shared" si="7"/>
        <v>17100</v>
      </c>
    </row>
    <row r="474" spans="1:8" x14ac:dyDescent="0.25">
      <c r="A474" s="179">
        <v>459</v>
      </c>
      <c r="B474" s="179" t="s">
        <v>1197</v>
      </c>
      <c r="C474" s="181" t="s">
        <v>822</v>
      </c>
      <c r="D474" s="181" t="s">
        <v>1040</v>
      </c>
      <c r="E474" s="179" t="s">
        <v>30</v>
      </c>
      <c r="F474" s="179">
        <v>20</v>
      </c>
      <c r="G474" s="179">
        <f>VLOOKUP(C474,'DATA MASTER OBAT'!B:O,10,FALSE)</f>
        <v>700</v>
      </c>
      <c r="H474" s="179">
        <f t="shared" si="7"/>
        <v>14000</v>
      </c>
    </row>
    <row r="475" spans="1:8" x14ac:dyDescent="0.25">
      <c r="A475" s="179">
        <v>460</v>
      </c>
      <c r="B475" s="179" t="s">
        <v>1197</v>
      </c>
      <c r="C475" s="181" t="s">
        <v>824</v>
      </c>
      <c r="D475" s="181" t="s">
        <v>1040</v>
      </c>
      <c r="E475" s="179" t="s">
        <v>30</v>
      </c>
      <c r="F475" s="179">
        <v>20</v>
      </c>
      <c r="G475" s="179">
        <f>VLOOKUP(C475,'DATA MASTER OBAT'!B:O,10,FALSE)</f>
        <v>700</v>
      </c>
      <c r="H475" s="179">
        <f t="shared" si="7"/>
        <v>14000</v>
      </c>
    </row>
    <row r="476" spans="1:8" x14ac:dyDescent="0.25">
      <c r="A476" s="179">
        <v>461</v>
      </c>
      <c r="B476" s="179" t="s">
        <v>1197</v>
      </c>
      <c r="C476" s="181" t="s">
        <v>868</v>
      </c>
      <c r="D476" s="181" t="s">
        <v>1186</v>
      </c>
      <c r="E476" s="179" t="s">
        <v>30</v>
      </c>
      <c r="F476" s="179">
        <v>14</v>
      </c>
      <c r="G476" s="179">
        <f>VLOOKUP(C476,'DATA MASTER OBAT'!B:O,10,FALSE)</f>
        <v>600</v>
      </c>
      <c r="H476" s="179">
        <f t="shared" si="7"/>
        <v>8400</v>
      </c>
    </row>
    <row r="477" spans="1:8" x14ac:dyDescent="0.25">
      <c r="A477" s="179">
        <v>462</v>
      </c>
      <c r="B477" s="179" t="s">
        <v>1210</v>
      </c>
      <c r="C477" s="181" t="s">
        <v>57</v>
      </c>
      <c r="D477" s="181" t="s">
        <v>995</v>
      </c>
      <c r="E477" s="179" t="s">
        <v>30</v>
      </c>
      <c r="F477" s="179">
        <v>10</v>
      </c>
      <c r="G477" s="179">
        <f>VLOOKUP(C477,'DATA MASTER OBAT'!B:O,10,FALSE)</f>
        <v>300</v>
      </c>
      <c r="H477" s="179">
        <f t="shared" si="7"/>
        <v>3000</v>
      </c>
    </row>
    <row r="478" spans="1:8" x14ac:dyDescent="0.25">
      <c r="A478" s="179">
        <v>463</v>
      </c>
      <c r="B478" s="179" t="s">
        <v>1210</v>
      </c>
      <c r="C478" s="181" t="s">
        <v>71</v>
      </c>
      <c r="D478" s="181" t="s">
        <v>999</v>
      </c>
      <c r="E478" s="179" t="s">
        <v>30</v>
      </c>
      <c r="F478" s="179">
        <v>30</v>
      </c>
      <c r="G478" s="179">
        <f>VLOOKUP(C478,'DATA MASTER OBAT'!B:O,10,FALSE)</f>
        <v>300</v>
      </c>
      <c r="H478" s="179">
        <f t="shared" si="7"/>
        <v>9000</v>
      </c>
    </row>
    <row r="479" spans="1:8" x14ac:dyDescent="0.25">
      <c r="A479" s="179">
        <v>464</v>
      </c>
      <c r="B479" s="179" t="s">
        <v>1210</v>
      </c>
      <c r="C479" s="181" t="s">
        <v>86</v>
      </c>
      <c r="D479" s="181" t="s">
        <v>1211</v>
      </c>
      <c r="E479" s="179" t="s">
        <v>53</v>
      </c>
      <c r="F479" s="179">
        <v>2</v>
      </c>
      <c r="G479" s="179">
        <f>VLOOKUP(C479,'DATA MASTER OBAT'!B:O,10,FALSE)</f>
        <v>9300</v>
      </c>
      <c r="H479" s="179">
        <f t="shared" si="7"/>
        <v>18600</v>
      </c>
    </row>
    <row r="480" spans="1:8" x14ac:dyDescent="0.25">
      <c r="A480" s="179">
        <v>465</v>
      </c>
      <c r="B480" s="179" t="s">
        <v>1210</v>
      </c>
      <c r="C480" s="181" t="s">
        <v>79</v>
      </c>
      <c r="D480" s="181" t="s">
        <v>1092</v>
      </c>
      <c r="E480" s="179" t="s">
        <v>30</v>
      </c>
      <c r="F480" s="179">
        <v>20</v>
      </c>
      <c r="G480" s="179">
        <f>VLOOKUP(C480,'DATA MASTER OBAT'!B:O,10,FALSE)</f>
        <v>600</v>
      </c>
      <c r="H480" s="179">
        <f t="shared" si="7"/>
        <v>12000</v>
      </c>
    </row>
    <row r="481" spans="1:8" x14ac:dyDescent="0.25">
      <c r="A481" s="179">
        <v>466</v>
      </c>
      <c r="B481" s="179" t="s">
        <v>1210</v>
      </c>
      <c r="C481" s="181" t="s">
        <v>96</v>
      </c>
      <c r="D481" s="181" t="s">
        <v>1102</v>
      </c>
      <c r="E481" s="179" t="s">
        <v>53</v>
      </c>
      <c r="F481" s="179">
        <v>1</v>
      </c>
      <c r="G481" s="179">
        <f>VLOOKUP(C481,'DATA MASTER OBAT'!B:O,10,FALSE)</f>
        <v>5800</v>
      </c>
      <c r="H481" s="179">
        <f t="shared" si="7"/>
        <v>5800</v>
      </c>
    </row>
    <row r="482" spans="1:8" x14ac:dyDescent="0.25">
      <c r="A482" s="179">
        <v>467</v>
      </c>
      <c r="B482" s="179" t="s">
        <v>1210</v>
      </c>
      <c r="C482" s="181" t="s">
        <v>105</v>
      </c>
      <c r="D482" s="181" t="s">
        <v>1105</v>
      </c>
      <c r="E482" s="179" t="s">
        <v>30</v>
      </c>
      <c r="F482" s="179">
        <v>10</v>
      </c>
      <c r="G482" s="179">
        <f>VLOOKUP(C482,'DATA MASTER OBAT'!B:O,10,FALSE)</f>
        <v>200</v>
      </c>
      <c r="H482" s="179">
        <f t="shared" si="7"/>
        <v>2000</v>
      </c>
    </row>
    <row r="483" spans="1:8" x14ac:dyDescent="0.25">
      <c r="A483" s="179">
        <v>468</v>
      </c>
      <c r="B483" s="179" t="s">
        <v>1210</v>
      </c>
      <c r="C483" s="181" t="s">
        <v>125</v>
      </c>
      <c r="D483" s="181" t="s">
        <v>990</v>
      </c>
      <c r="E483" s="179" t="s">
        <v>30</v>
      </c>
      <c r="F483" s="179">
        <v>10</v>
      </c>
      <c r="G483" s="179">
        <f>VLOOKUP(C483,'DATA MASTER OBAT'!B:O,10,FALSE)</f>
        <v>400</v>
      </c>
      <c r="H483" s="179">
        <f t="shared" si="7"/>
        <v>4000</v>
      </c>
    </row>
    <row r="484" spans="1:8" x14ac:dyDescent="0.25">
      <c r="A484" s="179">
        <v>469</v>
      </c>
      <c r="B484" s="179" t="s">
        <v>1210</v>
      </c>
      <c r="C484" s="181" t="s">
        <v>131</v>
      </c>
      <c r="D484" s="181" t="s">
        <v>1086</v>
      </c>
      <c r="E484" s="179" t="s">
        <v>30</v>
      </c>
      <c r="F484" s="179">
        <v>30</v>
      </c>
      <c r="G484" s="179">
        <f>VLOOKUP(C484,'DATA MASTER OBAT'!B:O,10,FALSE)</f>
        <v>800</v>
      </c>
      <c r="H484" s="179">
        <f t="shared" si="7"/>
        <v>24000</v>
      </c>
    </row>
    <row r="485" spans="1:8" x14ac:dyDescent="0.25">
      <c r="A485" s="179">
        <v>470</v>
      </c>
      <c r="B485" s="179" t="s">
        <v>1210</v>
      </c>
      <c r="C485" s="181" t="s">
        <v>127</v>
      </c>
      <c r="D485" s="181" t="s">
        <v>128</v>
      </c>
      <c r="E485" s="179" t="s">
        <v>19</v>
      </c>
      <c r="F485" s="179">
        <v>20</v>
      </c>
      <c r="G485" s="179">
        <f>VLOOKUP(C485,'DATA MASTER OBAT'!B:O,10,FALSE)</f>
        <v>900</v>
      </c>
      <c r="H485" s="179">
        <f t="shared" si="7"/>
        <v>18000</v>
      </c>
    </row>
    <row r="486" spans="1:8" x14ac:dyDescent="0.25">
      <c r="A486" s="179">
        <v>471</v>
      </c>
      <c r="B486" s="179" t="s">
        <v>1210</v>
      </c>
      <c r="C486" s="181" t="s">
        <v>167</v>
      </c>
      <c r="D486" s="181" t="s">
        <v>1042</v>
      </c>
      <c r="E486" s="179" t="s">
        <v>27</v>
      </c>
      <c r="F486" s="179">
        <v>3</v>
      </c>
      <c r="G486" s="179">
        <f>VLOOKUP(C486,'DATA MASTER OBAT'!B:O,10,FALSE)</f>
        <v>14900</v>
      </c>
      <c r="H486" s="179">
        <f t="shared" si="7"/>
        <v>44700</v>
      </c>
    </row>
    <row r="487" spans="1:8" x14ac:dyDescent="0.25">
      <c r="A487" s="179">
        <v>472</v>
      </c>
      <c r="B487" s="179" t="s">
        <v>1210</v>
      </c>
      <c r="C487" s="181" t="s">
        <v>238</v>
      </c>
      <c r="D487" s="181" t="s">
        <v>984</v>
      </c>
      <c r="E487" s="179" t="s">
        <v>30</v>
      </c>
      <c r="F487" s="179">
        <v>20</v>
      </c>
      <c r="G487" s="179">
        <f>VLOOKUP(C487,'DATA MASTER OBAT'!B:O,10,FALSE)</f>
        <v>1000</v>
      </c>
      <c r="H487" s="179">
        <f t="shared" si="7"/>
        <v>20000</v>
      </c>
    </row>
    <row r="488" spans="1:8" x14ac:dyDescent="0.25">
      <c r="A488" s="179">
        <v>473</v>
      </c>
      <c r="B488" s="179" t="s">
        <v>1210</v>
      </c>
      <c r="C488" s="181" t="s">
        <v>246</v>
      </c>
      <c r="D488" s="181" t="s">
        <v>991</v>
      </c>
      <c r="E488" s="179" t="s">
        <v>16</v>
      </c>
      <c r="F488" s="179">
        <v>40</v>
      </c>
      <c r="G488" s="179">
        <f>VLOOKUP(C488,'DATA MASTER OBAT'!B:O,10,FALSE)</f>
        <v>2900</v>
      </c>
      <c r="H488" s="179">
        <f t="shared" si="7"/>
        <v>116000</v>
      </c>
    </row>
    <row r="489" spans="1:8" x14ac:dyDescent="0.25">
      <c r="A489" s="179">
        <v>474</v>
      </c>
      <c r="B489" s="179" t="s">
        <v>1210</v>
      </c>
      <c r="C489" s="181" t="s">
        <v>248</v>
      </c>
      <c r="D489" s="181" t="s">
        <v>991</v>
      </c>
      <c r="E489" s="179" t="s">
        <v>30</v>
      </c>
      <c r="F489" s="179">
        <v>10</v>
      </c>
      <c r="G489" s="179">
        <f>VLOOKUP(C489,'DATA MASTER OBAT'!B:O,10,FALSE)</f>
        <v>2100</v>
      </c>
      <c r="H489" s="179">
        <f t="shared" si="7"/>
        <v>21000</v>
      </c>
    </row>
    <row r="490" spans="1:8" x14ac:dyDescent="0.25">
      <c r="A490" s="179">
        <v>475</v>
      </c>
      <c r="B490" s="179" t="s">
        <v>1210</v>
      </c>
      <c r="C490" s="181" t="s">
        <v>200</v>
      </c>
      <c r="D490" s="181" t="s">
        <v>1213</v>
      </c>
      <c r="E490" s="179" t="s">
        <v>53</v>
      </c>
      <c r="F490" s="179">
        <v>1</v>
      </c>
      <c r="G490" s="179">
        <f>VLOOKUP(C490,'DATA MASTER OBAT'!B:O,10,FALSE)</f>
        <v>15700</v>
      </c>
      <c r="H490" s="179">
        <f t="shared" si="7"/>
        <v>15700</v>
      </c>
    </row>
    <row r="491" spans="1:8" x14ac:dyDescent="0.25">
      <c r="A491" s="179">
        <v>476</v>
      </c>
      <c r="B491" s="179" t="s">
        <v>1210</v>
      </c>
      <c r="C491" s="181" t="s">
        <v>282</v>
      </c>
      <c r="D491" s="181" t="s">
        <v>993</v>
      </c>
      <c r="E491" s="179" t="s">
        <v>30</v>
      </c>
      <c r="F491" s="179">
        <v>5</v>
      </c>
      <c r="G491" s="179">
        <f>VLOOKUP(C491,'DATA MASTER OBAT'!B:O,10,FALSE)</f>
        <v>300</v>
      </c>
      <c r="H491" s="179">
        <f t="shared" si="7"/>
        <v>1500</v>
      </c>
    </row>
    <row r="492" spans="1:8" x14ac:dyDescent="0.25">
      <c r="A492" s="179">
        <v>477</v>
      </c>
      <c r="B492" s="179" t="s">
        <v>1210</v>
      </c>
      <c r="C492" s="181" t="s">
        <v>214</v>
      </c>
      <c r="D492" s="181" t="s">
        <v>1106</v>
      </c>
      <c r="E492" s="179" t="s">
        <v>19</v>
      </c>
      <c r="F492" s="179">
        <v>10</v>
      </c>
      <c r="G492" s="179">
        <f>VLOOKUP(C492,'DATA MASTER OBAT'!B:O,10,FALSE)</f>
        <v>800</v>
      </c>
      <c r="H492" s="179">
        <f t="shared" si="7"/>
        <v>8000</v>
      </c>
    </row>
    <row r="493" spans="1:8" x14ac:dyDescent="0.25">
      <c r="A493" s="179">
        <v>478</v>
      </c>
      <c r="B493" s="179" t="s">
        <v>1210</v>
      </c>
      <c r="C493" s="181" t="s">
        <v>343</v>
      </c>
      <c r="D493" s="181" t="s">
        <v>996</v>
      </c>
      <c r="E493" s="179" t="s">
        <v>30</v>
      </c>
      <c r="F493" s="179">
        <v>3</v>
      </c>
      <c r="G493" s="179">
        <f>VLOOKUP(C493,'DATA MASTER OBAT'!B:O,10,FALSE)</f>
        <v>200</v>
      </c>
      <c r="H493" s="179">
        <f t="shared" si="7"/>
        <v>600</v>
      </c>
    </row>
    <row r="494" spans="1:8" x14ac:dyDescent="0.25">
      <c r="A494" s="179">
        <v>479</v>
      </c>
      <c r="B494" s="179" t="s">
        <v>1210</v>
      </c>
      <c r="C494" s="181" t="s">
        <v>381</v>
      </c>
      <c r="D494" s="181" t="s">
        <v>1010</v>
      </c>
      <c r="E494" s="179" t="s">
        <v>30</v>
      </c>
      <c r="F494" s="179">
        <v>10</v>
      </c>
      <c r="G494" s="179">
        <f>VLOOKUP(C494,'DATA MASTER OBAT'!B:O,10,FALSE)</f>
        <v>3000</v>
      </c>
      <c r="H494" s="179">
        <f t="shared" si="7"/>
        <v>30000</v>
      </c>
    </row>
    <row r="495" spans="1:8" x14ac:dyDescent="0.25">
      <c r="A495" s="179">
        <v>480</v>
      </c>
      <c r="B495" s="179" t="s">
        <v>1210</v>
      </c>
      <c r="C495" s="181" t="s">
        <v>387</v>
      </c>
      <c r="D495" s="181" t="s">
        <v>1029</v>
      </c>
      <c r="E495" s="179" t="s">
        <v>30</v>
      </c>
      <c r="F495" s="179">
        <v>20</v>
      </c>
      <c r="G495" s="179">
        <f>VLOOKUP(C495,'DATA MASTER OBAT'!B:O,10,FALSE)</f>
        <v>1900</v>
      </c>
      <c r="H495" s="179">
        <f t="shared" si="7"/>
        <v>38000</v>
      </c>
    </row>
    <row r="496" spans="1:8" x14ac:dyDescent="0.25">
      <c r="A496" s="179">
        <v>481</v>
      </c>
      <c r="B496" s="179" t="s">
        <v>1210</v>
      </c>
      <c r="C496" s="181" t="s">
        <v>488</v>
      </c>
      <c r="D496" s="181" t="s">
        <v>1159</v>
      </c>
      <c r="E496" s="179" t="s">
        <v>53</v>
      </c>
      <c r="F496" s="179">
        <v>1</v>
      </c>
      <c r="G496" s="179">
        <f>VLOOKUP(C496,'DATA MASTER OBAT'!B:O,10,FALSE)</f>
        <v>19400</v>
      </c>
      <c r="H496" s="179">
        <f t="shared" si="7"/>
        <v>19400</v>
      </c>
    </row>
    <row r="497" spans="1:8" x14ac:dyDescent="0.25">
      <c r="A497" s="179">
        <v>482</v>
      </c>
      <c r="B497" s="179" t="s">
        <v>1210</v>
      </c>
      <c r="C497" s="181" t="s">
        <v>505</v>
      </c>
      <c r="D497" s="181" t="s">
        <v>987</v>
      </c>
      <c r="E497" s="179" t="s">
        <v>30</v>
      </c>
      <c r="F497" s="179">
        <v>10</v>
      </c>
      <c r="G497" s="179">
        <f>VLOOKUP(C497,'DATA MASTER OBAT'!B:O,10,FALSE)</f>
        <v>500</v>
      </c>
      <c r="H497" s="179">
        <f t="shared" si="7"/>
        <v>5000</v>
      </c>
    </row>
    <row r="498" spans="1:8" x14ac:dyDescent="0.25">
      <c r="A498" s="179">
        <v>483</v>
      </c>
      <c r="B498" s="179" t="s">
        <v>1210</v>
      </c>
      <c r="C498" s="181" t="s">
        <v>516</v>
      </c>
      <c r="D498" s="181" t="s">
        <v>1048</v>
      </c>
      <c r="E498" s="179" t="s">
        <v>30</v>
      </c>
      <c r="F498" s="179">
        <v>10</v>
      </c>
      <c r="G498" s="179">
        <f>VLOOKUP(C498,'DATA MASTER OBAT'!B:O,10,FALSE)</f>
        <v>700</v>
      </c>
      <c r="H498" s="179">
        <f t="shared" si="7"/>
        <v>7000</v>
      </c>
    </row>
    <row r="499" spans="1:8" x14ac:dyDescent="0.25">
      <c r="A499" s="179">
        <v>484</v>
      </c>
      <c r="B499" s="179" t="s">
        <v>1210</v>
      </c>
      <c r="C499" s="181" t="s">
        <v>570</v>
      </c>
      <c r="D499" s="181" t="s">
        <v>1071</v>
      </c>
      <c r="E499" s="179" t="s">
        <v>30</v>
      </c>
      <c r="F499" s="179">
        <v>10</v>
      </c>
      <c r="G499" s="179">
        <f>VLOOKUP(C499,'DATA MASTER OBAT'!B:O,10,FALSE)</f>
        <v>300</v>
      </c>
      <c r="H499" s="179">
        <f t="shared" si="7"/>
        <v>3000</v>
      </c>
    </row>
    <row r="500" spans="1:8" x14ac:dyDescent="0.25">
      <c r="A500" s="179">
        <v>485</v>
      </c>
      <c r="B500" s="179" t="s">
        <v>1210</v>
      </c>
      <c r="C500" s="181" t="s">
        <v>575</v>
      </c>
      <c r="D500" s="181" t="s">
        <v>1131</v>
      </c>
      <c r="E500" s="179" t="s">
        <v>30</v>
      </c>
      <c r="F500" s="179">
        <v>10</v>
      </c>
      <c r="G500" s="179">
        <f>VLOOKUP(C500,'DATA MASTER OBAT'!B:O,10,FALSE)</f>
        <v>400</v>
      </c>
      <c r="H500" s="179">
        <f t="shared" si="7"/>
        <v>4000</v>
      </c>
    </row>
    <row r="501" spans="1:8" x14ac:dyDescent="0.25">
      <c r="A501" s="179">
        <v>486</v>
      </c>
      <c r="B501" s="179" t="s">
        <v>1210</v>
      </c>
      <c r="C501" s="181" t="s">
        <v>579</v>
      </c>
      <c r="D501" s="181" t="s">
        <v>1088</v>
      </c>
      <c r="E501" s="179" t="s">
        <v>30</v>
      </c>
      <c r="F501" s="179">
        <v>9</v>
      </c>
      <c r="G501" s="179">
        <f>VLOOKUP(C501,'DATA MASTER OBAT'!B:O,10,FALSE)</f>
        <v>500</v>
      </c>
      <c r="H501" s="179">
        <f t="shared" si="7"/>
        <v>4500</v>
      </c>
    </row>
    <row r="502" spans="1:8" x14ac:dyDescent="0.25">
      <c r="A502" s="179">
        <v>487</v>
      </c>
      <c r="B502" s="179" t="s">
        <v>1210</v>
      </c>
      <c r="C502" s="181" t="s">
        <v>590</v>
      </c>
      <c r="D502" s="181" t="s">
        <v>1008</v>
      </c>
      <c r="E502" s="179" t="s">
        <v>30</v>
      </c>
      <c r="F502" s="179">
        <v>30</v>
      </c>
      <c r="G502" s="179">
        <f>VLOOKUP(C502,'DATA MASTER OBAT'!B:O,10,FALSE)</f>
        <v>300</v>
      </c>
      <c r="H502" s="179">
        <f t="shared" si="7"/>
        <v>9000</v>
      </c>
    </row>
    <row r="503" spans="1:8" x14ac:dyDescent="0.25">
      <c r="A503" s="179">
        <v>488</v>
      </c>
      <c r="B503" s="179" t="s">
        <v>1210</v>
      </c>
      <c r="C503" s="181" t="s">
        <v>600</v>
      </c>
      <c r="D503" s="181" t="s">
        <v>1014</v>
      </c>
      <c r="E503" s="179" t="s">
        <v>30</v>
      </c>
      <c r="F503" s="179">
        <v>50</v>
      </c>
      <c r="G503" s="179">
        <f>VLOOKUP(C503,'DATA MASTER OBAT'!B:O,10,FALSE)</f>
        <v>400</v>
      </c>
      <c r="H503" s="179">
        <f t="shared" si="7"/>
        <v>20000</v>
      </c>
    </row>
    <row r="504" spans="1:8" x14ac:dyDescent="0.25">
      <c r="A504" s="179">
        <v>489</v>
      </c>
      <c r="B504" s="179" t="s">
        <v>1210</v>
      </c>
      <c r="C504" s="181" t="s">
        <v>673</v>
      </c>
      <c r="D504" s="181" t="s">
        <v>1026</v>
      </c>
      <c r="E504" s="179" t="s">
        <v>30</v>
      </c>
      <c r="F504" s="179">
        <v>10</v>
      </c>
      <c r="G504" s="179">
        <f>VLOOKUP(C504,'DATA MASTER OBAT'!B:O,10,FALSE)</f>
        <v>4400</v>
      </c>
      <c r="H504" s="179">
        <f t="shared" si="7"/>
        <v>44000</v>
      </c>
    </row>
    <row r="505" spans="1:8" x14ac:dyDescent="0.25">
      <c r="A505" s="179">
        <v>490</v>
      </c>
      <c r="B505" s="179" t="s">
        <v>1210</v>
      </c>
      <c r="C505" s="181" t="s">
        <v>660</v>
      </c>
      <c r="D505" s="181" t="s">
        <v>1093</v>
      </c>
      <c r="E505" s="179" t="s">
        <v>30</v>
      </c>
      <c r="F505" s="179">
        <v>20</v>
      </c>
      <c r="G505" s="179">
        <f>VLOOKUP(C505,'DATA MASTER OBAT'!B:O,10,FALSE)</f>
        <v>1100</v>
      </c>
      <c r="H505" s="179">
        <f t="shared" si="7"/>
        <v>22000</v>
      </c>
    </row>
    <row r="506" spans="1:8" x14ac:dyDescent="0.25">
      <c r="A506" s="179">
        <v>491</v>
      </c>
      <c r="B506" s="179" t="s">
        <v>1210</v>
      </c>
      <c r="C506" s="181" t="s">
        <v>641</v>
      </c>
      <c r="D506" s="181" t="s">
        <v>1028</v>
      </c>
      <c r="E506" s="179" t="s">
        <v>30</v>
      </c>
      <c r="F506" s="179">
        <v>20</v>
      </c>
      <c r="G506" s="179">
        <f>VLOOKUP(C506,'DATA MASTER OBAT'!B:O,10,FALSE)</f>
        <v>400</v>
      </c>
      <c r="H506" s="179">
        <f t="shared" si="7"/>
        <v>8000</v>
      </c>
    </row>
    <row r="507" spans="1:8" x14ac:dyDescent="0.25">
      <c r="A507" s="179">
        <v>492</v>
      </c>
      <c r="B507" s="179" t="s">
        <v>1210</v>
      </c>
      <c r="C507" s="181" t="s">
        <v>691</v>
      </c>
      <c r="D507" s="181" t="s">
        <v>1012</v>
      </c>
      <c r="E507" s="179" t="s">
        <v>16</v>
      </c>
      <c r="F507" s="179">
        <v>10</v>
      </c>
      <c r="G507" s="179">
        <f>VLOOKUP(C507,'DATA MASTER OBAT'!B:O,10,FALSE)</f>
        <v>500</v>
      </c>
      <c r="H507" s="179">
        <f t="shared" si="7"/>
        <v>5000</v>
      </c>
    </row>
    <row r="508" spans="1:8" x14ac:dyDescent="0.25">
      <c r="A508" s="179">
        <v>493</v>
      </c>
      <c r="B508" s="179" t="s">
        <v>1210</v>
      </c>
      <c r="C508" s="181" t="s">
        <v>703</v>
      </c>
      <c r="D508" s="181" t="s">
        <v>1203</v>
      </c>
      <c r="E508" s="179" t="s">
        <v>53</v>
      </c>
      <c r="F508" s="179">
        <v>1</v>
      </c>
      <c r="G508" s="179">
        <f>VLOOKUP(C508,'DATA MASTER OBAT'!B:O,10,FALSE)</f>
        <v>8200</v>
      </c>
      <c r="H508" s="179">
        <f t="shared" si="7"/>
        <v>8200</v>
      </c>
    </row>
    <row r="509" spans="1:8" x14ac:dyDescent="0.25">
      <c r="A509" s="179">
        <v>494</v>
      </c>
      <c r="B509" s="179" t="s">
        <v>1210</v>
      </c>
      <c r="C509" s="181" t="s">
        <v>712</v>
      </c>
      <c r="D509" s="181" t="s">
        <v>1059</v>
      </c>
      <c r="E509" s="179" t="s">
        <v>30</v>
      </c>
      <c r="F509" s="179">
        <v>40</v>
      </c>
      <c r="G509" s="179">
        <f>VLOOKUP(C509,'DATA MASTER OBAT'!B:O,10,FALSE)</f>
        <v>300</v>
      </c>
      <c r="H509" s="179">
        <f t="shared" si="7"/>
        <v>12000</v>
      </c>
    </row>
    <row r="510" spans="1:8" x14ac:dyDescent="0.25">
      <c r="A510" s="179">
        <v>495</v>
      </c>
      <c r="B510" s="179" t="s">
        <v>1210</v>
      </c>
      <c r="C510" s="181" t="s">
        <v>742</v>
      </c>
      <c r="D510" s="181" t="s">
        <v>1090</v>
      </c>
      <c r="E510" s="179" t="s">
        <v>30</v>
      </c>
      <c r="F510" s="179">
        <v>20</v>
      </c>
      <c r="G510" s="179">
        <f>VLOOKUP(C510,'DATA MASTER OBAT'!B:O,10,FALSE)</f>
        <v>300</v>
      </c>
      <c r="H510" s="179">
        <f t="shared" si="7"/>
        <v>6000</v>
      </c>
    </row>
    <row r="511" spans="1:8" x14ac:dyDescent="0.25">
      <c r="A511" s="179">
        <v>496</v>
      </c>
      <c r="B511" s="179" t="s">
        <v>1210</v>
      </c>
      <c r="C511" s="181" t="s">
        <v>805</v>
      </c>
      <c r="D511" s="181" t="s">
        <v>1035</v>
      </c>
      <c r="E511" s="179" t="s">
        <v>53</v>
      </c>
      <c r="F511" s="179">
        <v>1</v>
      </c>
      <c r="G511" s="179">
        <f>VLOOKUP(C511,'DATA MASTER OBAT'!B:O,10,FALSE)</f>
        <v>15300</v>
      </c>
      <c r="H511" s="179">
        <f t="shared" si="7"/>
        <v>15300</v>
      </c>
    </row>
    <row r="512" spans="1:8" x14ac:dyDescent="0.25">
      <c r="A512" s="179">
        <v>497</v>
      </c>
      <c r="B512" s="179" t="s">
        <v>1210</v>
      </c>
      <c r="C512" s="181" t="s">
        <v>796</v>
      </c>
      <c r="D512" s="181" t="s">
        <v>1003</v>
      </c>
      <c r="E512" s="179" t="s">
        <v>30</v>
      </c>
      <c r="F512" s="179">
        <v>30</v>
      </c>
      <c r="G512" s="179">
        <f>VLOOKUP(C512,'DATA MASTER OBAT'!B:O,10,FALSE)</f>
        <v>600</v>
      </c>
      <c r="H512" s="179">
        <f t="shared" si="7"/>
        <v>18000</v>
      </c>
    </row>
    <row r="513" spans="1:8" x14ac:dyDescent="0.25">
      <c r="A513" s="179">
        <v>498</v>
      </c>
      <c r="B513" s="179" t="s">
        <v>1210</v>
      </c>
      <c r="C513" s="181" t="s">
        <v>798</v>
      </c>
      <c r="D513" s="181" t="s">
        <v>1107</v>
      </c>
      <c r="E513" s="179" t="s">
        <v>30</v>
      </c>
      <c r="F513" s="179">
        <v>1</v>
      </c>
      <c r="G513" s="179">
        <f>VLOOKUP(C513,'DATA MASTER OBAT'!B:O,10,FALSE)</f>
        <v>15600</v>
      </c>
      <c r="H513" s="179">
        <f t="shared" si="7"/>
        <v>15600</v>
      </c>
    </row>
    <row r="514" spans="1:8" x14ac:dyDescent="0.25">
      <c r="A514" s="179">
        <v>499</v>
      </c>
      <c r="B514" s="179" t="s">
        <v>1210</v>
      </c>
      <c r="C514" s="181" t="s">
        <v>824</v>
      </c>
      <c r="D514" s="181" t="s">
        <v>1040</v>
      </c>
      <c r="E514" s="179" t="s">
        <v>30</v>
      </c>
      <c r="F514" s="179">
        <v>8</v>
      </c>
      <c r="G514" s="179">
        <f>VLOOKUP(C514,'DATA MASTER OBAT'!B:O,10,FALSE)</f>
        <v>700</v>
      </c>
      <c r="H514" s="179">
        <f t="shared" si="7"/>
        <v>5600</v>
      </c>
    </row>
    <row r="515" spans="1:8" x14ac:dyDescent="0.25">
      <c r="A515" s="179">
        <v>500</v>
      </c>
      <c r="B515" s="179" t="s">
        <v>1210</v>
      </c>
      <c r="C515" s="181" t="s">
        <v>839</v>
      </c>
      <c r="D515" s="181" t="s">
        <v>1163</v>
      </c>
      <c r="E515" s="179" t="s">
        <v>27</v>
      </c>
      <c r="F515" s="179">
        <v>1</v>
      </c>
      <c r="G515" s="179">
        <f>VLOOKUP(C515,'DATA MASTER OBAT'!B:O,10,FALSE)</f>
        <v>44700</v>
      </c>
      <c r="H515" s="179">
        <f t="shared" si="7"/>
        <v>44700</v>
      </c>
    </row>
    <row r="516" spans="1:8" x14ac:dyDescent="0.25">
      <c r="A516" s="179">
        <v>501</v>
      </c>
      <c r="B516" s="179" t="s">
        <v>1215</v>
      </c>
      <c r="C516" s="181" t="s">
        <v>17</v>
      </c>
      <c r="D516" s="181" t="s">
        <v>1224</v>
      </c>
      <c r="E516" s="179" t="s">
        <v>30</v>
      </c>
      <c r="F516" s="179">
        <v>60</v>
      </c>
      <c r="G516" s="179">
        <f>VLOOKUP(C516,'DATA MASTER OBAT'!B:O,10,FALSE)</f>
        <v>700</v>
      </c>
      <c r="H516" s="179">
        <f t="shared" si="7"/>
        <v>42000</v>
      </c>
    </row>
    <row r="517" spans="1:8" x14ac:dyDescent="0.25">
      <c r="A517" s="179">
        <v>502</v>
      </c>
      <c r="B517" s="179" t="s">
        <v>1215</v>
      </c>
      <c r="C517" s="181" t="s">
        <v>23</v>
      </c>
      <c r="D517" s="181" t="s">
        <v>1224</v>
      </c>
      <c r="E517" s="179" t="s">
        <v>30</v>
      </c>
      <c r="F517" s="179">
        <v>10</v>
      </c>
      <c r="G517" s="179">
        <f>VLOOKUP(C517,'DATA MASTER OBAT'!B:O,10,FALSE)</f>
        <v>700</v>
      </c>
      <c r="H517" s="179">
        <f t="shared" si="7"/>
        <v>7000</v>
      </c>
    </row>
    <row r="518" spans="1:8" x14ac:dyDescent="0.25">
      <c r="A518" s="179">
        <v>503</v>
      </c>
      <c r="B518" s="179" t="s">
        <v>1215</v>
      </c>
      <c r="C518" s="181" t="s">
        <v>25</v>
      </c>
      <c r="D518" s="181" t="s">
        <v>26</v>
      </c>
      <c r="E518" s="179" t="s">
        <v>27</v>
      </c>
      <c r="F518" s="179">
        <v>1</v>
      </c>
      <c r="G518" s="179">
        <f>VLOOKUP(C518,'DATA MASTER OBAT'!B:O,10,FALSE)</f>
        <v>5800</v>
      </c>
      <c r="H518" s="179">
        <f t="shared" si="7"/>
        <v>5800</v>
      </c>
    </row>
    <row r="519" spans="1:8" x14ac:dyDescent="0.25">
      <c r="A519" s="179">
        <v>504</v>
      </c>
      <c r="B519" s="179" t="s">
        <v>1215</v>
      </c>
      <c r="C519" s="181" t="s">
        <v>57</v>
      </c>
      <c r="D519" s="181" t="s">
        <v>995</v>
      </c>
      <c r="E519" s="179" t="s">
        <v>30</v>
      </c>
      <c r="F519" s="179">
        <v>20</v>
      </c>
      <c r="G519" s="179">
        <f>VLOOKUP(C519,'DATA MASTER OBAT'!B:O,10,FALSE)</f>
        <v>300</v>
      </c>
      <c r="H519" s="179">
        <f t="shared" si="7"/>
        <v>6000</v>
      </c>
    </row>
    <row r="520" spans="1:8" x14ac:dyDescent="0.25">
      <c r="A520" s="179">
        <v>505</v>
      </c>
      <c r="B520" s="179" t="s">
        <v>1215</v>
      </c>
      <c r="C520" s="181" t="s">
        <v>71</v>
      </c>
      <c r="D520" s="181" t="s">
        <v>999</v>
      </c>
      <c r="E520" s="179" t="s">
        <v>30</v>
      </c>
      <c r="F520" s="179">
        <v>60</v>
      </c>
      <c r="G520" s="179">
        <f>VLOOKUP(C520,'DATA MASTER OBAT'!B:O,10,FALSE)</f>
        <v>300</v>
      </c>
      <c r="H520" s="179">
        <f t="shared" si="7"/>
        <v>18000</v>
      </c>
    </row>
    <row r="521" spans="1:8" x14ac:dyDescent="0.25">
      <c r="A521" s="179">
        <v>506</v>
      </c>
      <c r="B521" s="179" t="s">
        <v>1215</v>
      </c>
      <c r="C521" s="181" t="s">
        <v>77</v>
      </c>
      <c r="D521" s="181" t="s">
        <v>1019</v>
      </c>
      <c r="E521" s="179" t="s">
        <v>30</v>
      </c>
      <c r="F521" s="179">
        <v>30</v>
      </c>
      <c r="G521" s="179">
        <f>VLOOKUP(C521,'DATA MASTER OBAT'!B:O,10,FALSE)</f>
        <v>500</v>
      </c>
      <c r="H521" s="179">
        <f t="shared" si="7"/>
        <v>15000</v>
      </c>
    </row>
    <row r="522" spans="1:8" x14ac:dyDescent="0.25">
      <c r="A522" s="179">
        <v>507</v>
      </c>
      <c r="B522" s="179" t="s">
        <v>1215</v>
      </c>
      <c r="C522" s="181" t="s">
        <v>92</v>
      </c>
      <c r="D522" s="181" t="s">
        <v>1065</v>
      </c>
      <c r="E522" s="179" t="s">
        <v>30</v>
      </c>
      <c r="F522" s="179">
        <v>10</v>
      </c>
      <c r="G522" s="179">
        <f>VLOOKUP(C522,'DATA MASTER OBAT'!B:O,10,FALSE)</f>
        <v>2100</v>
      </c>
      <c r="H522" s="179">
        <f t="shared" si="7"/>
        <v>21000</v>
      </c>
    </row>
    <row r="523" spans="1:8" x14ac:dyDescent="0.25">
      <c r="A523" s="179">
        <v>508</v>
      </c>
      <c r="B523" s="179" t="s">
        <v>1215</v>
      </c>
      <c r="C523" s="181" t="s">
        <v>125</v>
      </c>
      <c r="D523" s="181" t="s">
        <v>990</v>
      </c>
      <c r="E523" s="179" t="s">
        <v>30</v>
      </c>
      <c r="F523" s="179">
        <v>10</v>
      </c>
      <c r="G523" s="179">
        <f>VLOOKUP(C523,'DATA MASTER OBAT'!B:O,10,FALSE)</f>
        <v>400</v>
      </c>
      <c r="H523" s="179">
        <f t="shared" si="7"/>
        <v>4000</v>
      </c>
    </row>
    <row r="524" spans="1:8" x14ac:dyDescent="0.25">
      <c r="A524" s="179">
        <v>509</v>
      </c>
      <c r="B524" s="179" t="s">
        <v>1215</v>
      </c>
      <c r="C524" s="181" t="s">
        <v>135</v>
      </c>
      <c r="D524" s="181" t="s">
        <v>1175</v>
      </c>
      <c r="E524" s="179" t="s">
        <v>30</v>
      </c>
      <c r="F524" s="179">
        <v>5</v>
      </c>
      <c r="G524" s="179">
        <f>VLOOKUP(C524,'DATA MASTER OBAT'!B:O,10,FALSE)</f>
        <v>9300</v>
      </c>
      <c r="H524" s="179">
        <f t="shared" si="7"/>
        <v>46500</v>
      </c>
    </row>
    <row r="525" spans="1:8" x14ac:dyDescent="0.25">
      <c r="A525" s="179">
        <v>510</v>
      </c>
      <c r="B525" s="179" t="s">
        <v>1215</v>
      </c>
      <c r="C525" s="181" t="s">
        <v>167</v>
      </c>
      <c r="D525" s="181" t="s">
        <v>1042</v>
      </c>
      <c r="E525" s="179" t="s">
        <v>27</v>
      </c>
      <c r="F525" s="179">
        <v>1</v>
      </c>
      <c r="G525" s="179">
        <f>VLOOKUP(C525,'DATA MASTER OBAT'!B:O,10,FALSE)</f>
        <v>14900</v>
      </c>
      <c r="H525" s="179">
        <f t="shared" si="7"/>
        <v>14900</v>
      </c>
    </row>
    <row r="526" spans="1:8" x14ac:dyDescent="0.25">
      <c r="A526" s="179">
        <v>511</v>
      </c>
      <c r="B526" s="179" t="s">
        <v>1215</v>
      </c>
      <c r="C526" s="181" t="s">
        <v>234</v>
      </c>
      <c r="D526" s="181" t="s">
        <v>984</v>
      </c>
      <c r="E526" s="179" t="s">
        <v>16</v>
      </c>
      <c r="F526" s="179">
        <v>6</v>
      </c>
      <c r="G526" s="179">
        <f>VLOOKUP(C526,'DATA MASTER OBAT'!B:O,10,FALSE)</f>
        <v>1400</v>
      </c>
      <c r="H526" s="179">
        <f t="shared" si="7"/>
        <v>8400</v>
      </c>
    </row>
    <row r="527" spans="1:8" x14ac:dyDescent="0.25">
      <c r="A527" s="179">
        <v>512</v>
      </c>
      <c r="B527" s="179" t="s">
        <v>1215</v>
      </c>
      <c r="C527" s="181" t="s">
        <v>246</v>
      </c>
      <c r="D527" s="181" t="s">
        <v>991</v>
      </c>
      <c r="E527" s="179" t="s">
        <v>16</v>
      </c>
      <c r="F527" s="179">
        <v>20</v>
      </c>
      <c r="G527" s="179">
        <f>VLOOKUP(C527,'DATA MASTER OBAT'!B:O,10,FALSE)</f>
        <v>2900</v>
      </c>
      <c r="H527" s="179">
        <f t="shared" si="7"/>
        <v>58000</v>
      </c>
    </row>
    <row r="528" spans="1:8" x14ac:dyDescent="0.25">
      <c r="A528" s="179">
        <v>513</v>
      </c>
      <c r="B528" s="179" t="s">
        <v>1215</v>
      </c>
      <c r="C528" s="181" t="s">
        <v>227</v>
      </c>
      <c r="D528" s="181" t="s">
        <v>1032</v>
      </c>
      <c r="E528" s="179" t="s">
        <v>30</v>
      </c>
      <c r="F528" s="179">
        <v>10</v>
      </c>
      <c r="G528" s="179">
        <f>VLOOKUP(C528,'DATA MASTER OBAT'!B:O,10,FALSE)</f>
        <v>800</v>
      </c>
      <c r="H528" s="179">
        <f t="shared" si="7"/>
        <v>8000</v>
      </c>
    </row>
    <row r="529" spans="1:8" x14ac:dyDescent="0.25">
      <c r="A529" s="179">
        <v>514</v>
      </c>
      <c r="B529" s="179" t="s">
        <v>1215</v>
      </c>
      <c r="C529" s="181" t="s">
        <v>301</v>
      </c>
      <c r="D529" s="181" t="s">
        <v>302</v>
      </c>
      <c r="E529" s="179" t="s">
        <v>16</v>
      </c>
      <c r="F529" s="179">
        <v>10</v>
      </c>
      <c r="G529" s="179">
        <f>VLOOKUP(C529,'DATA MASTER OBAT'!B:O,10,FALSE)</f>
        <v>1800</v>
      </c>
      <c r="H529" s="179">
        <f t="shared" ref="H529:H589" si="8">G529*F529</f>
        <v>18000</v>
      </c>
    </row>
    <row r="530" spans="1:8" x14ac:dyDescent="0.25">
      <c r="A530" s="179">
        <v>515</v>
      </c>
      <c r="B530" s="179" t="s">
        <v>1215</v>
      </c>
      <c r="C530" s="181" t="s">
        <v>259</v>
      </c>
      <c r="D530" s="181" t="s">
        <v>1050</v>
      </c>
      <c r="E530" s="179" t="s">
        <v>342</v>
      </c>
      <c r="F530" s="179">
        <v>1</v>
      </c>
      <c r="G530" s="179">
        <f>VLOOKUP(C530,'DATA MASTER OBAT'!B:O,10,FALSE)</f>
        <v>22900</v>
      </c>
      <c r="H530" s="179">
        <f t="shared" si="8"/>
        <v>22900</v>
      </c>
    </row>
    <row r="531" spans="1:8" x14ac:dyDescent="0.25">
      <c r="A531" s="179">
        <v>516</v>
      </c>
      <c r="B531" s="179" t="s">
        <v>1215</v>
      </c>
      <c r="C531" s="181" t="s">
        <v>330</v>
      </c>
      <c r="D531" s="181" t="s">
        <v>1031</v>
      </c>
      <c r="E531" s="179" t="s">
        <v>30</v>
      </c>
      <c r="F531" s="179">
        <v>20</v>
      </c>
      <c r="G531" s="179">
        <f>VLOOKUP(C531,'DATA MASTER OBAT'!B:O,10,FALSE)</f>
        <v>1800</v>
      </c>
      <c r="H531" s="179">
        <f t="shared" si="8"/>
        <v>36000</v>
      </c>
    </row>
    <row r="532" spans="1:8" x14ac:dyDescent="0.25">
      <c r="A532" s="179">
        <v>517</v>
      </c>
      <c r="B532" s="179" t="s">
        <v>1215</v>
      </c>
      <c r="C532" s="181" t="s">
        <v>282</v>
      </c>
      <c r="D532" s="181" t="s">
        <v>993</v>
      </c>
      <c r="E532" s="179" t="s">
        <v>30</v>
      </c>
      <c r="F532" s="179">
        <v>50</v>
      </c>
      <c r="G532" s="179">
        <f>VLOOKUP(C532,'DATA MASTER OBAT'!B:O,10,FALSE)</f>
        <v>300</v>
      </c>
      <c r="H532" s="179">
        <f t="shared" si="8"/>
        <v>15000</v>
      </c>
    </row>
    <row r="533" spans="1:8" x14ac:dyDescent="0.25">
      <c r="A533" s="179">
        <v>518</v>
      </c>
      <c r="B533" s="179" t="s">
        <v>1215</v>
      </c>
      <c r="C533" s="181" t="s">
        <v>214</v>
      </c>
      <c r="D533" s="181" t="s">
        <v>1106</v>
      </c>
      <c r="E533" s="179" t="s">
        <v>19</v>
      </c>
      <c r="F533" s="179">
        <v>10</v>
      </c>
      <c r="G533" s="179">
        <f>VLOOKUP(C533,'DATA MASTER OBAT'!B:O,10,FALSE)</f>
        <v>800</v>
      </c>
      <c r="H533" s="179">
        <f t="shared" si="8"/>
        <v>8000</v>
      </c>
    </row>
    <row r="534" spans="1:8" x14ac:dyDescent="0.25">
      <c r="A534" s="179">
        <v>519</v>
      </c>
      <c r="B534" s="179" t="s">
        <v>1215</v>
      </c>
      <c r="C534" s="181" t="s">
        <v>332</v>
      </c>
      <c r="D534" s="181" t="s">
        <v>1039</v>
      </c>
      <c r="E534" s="179" t="s">
        <v>30</v>
      </c>
      <c r="F534" s="179">
        <v>20</v>
      </c>
      <c r="G534" s="179">
        <f>VLOOKUP(C534,'DATA MASTER OBAT'!B:O,10,FALSE)</f>
        <v>500</v>
      </c>
      <c r="H534" s="179">
        <f t="shared" si="8"/>
        <v>10000</v>
      </c>
    </row>
    <row r="535" spans="1:8" x14ac:dyDescent="0.25">
      <c r="A535" s="179">
        <v>520</v>
      </c>
      <c r="B535" s="179" t="s">
        <v>1215</v>
      </c>
      <c r="C535" s="181" t="s">
        <v>354</v>
      </c>
      <c r="D535" s="181" t="s">
        <v>1221</v>
      </c>
      <c r="E535" s="179" t="s">
        <v>53</v>
      </c>
      <c r="F535" s="179">
        <v>1</v>
      </c>
      <c r="G535" s="179">
        <f>VLOOKUP(C535,'DATA MASTER OBAT'!B:O,10,FALSE)</f>
        <v>4100</v>
      </c>
      <c r="H535" s="179">
        <f t="shared" si="8"/>
        <v>4100</v>
      </c>
    </row>
    <row r="536" spans="1:8" x14ac:dyDescent="0.25">
      <c r="A536" s="179">
        <v>521</v>
      </c>
      <c r="B536" s="179" t="s">
        <v>1215</v>
      </c>
      <c r="C536" s="181" t="s">
        <v>343</v>
      </c>
      <c r="D536" s="181" t="s">
        <v>996</v>
      </c>
      <c r="E536" s="179" t="s">
        <v>30</v>
      </c>
      <c r="F536" s="179">
        <v>20</v>
      </c>
      <c r="G536" s="179">
        <f>VLOOKUP(C536,'DATA MASTER OBAT'!B:O,10,FALSE)</f>
        <v>200</v>
      </c>
      <c r="H536" s="179">
        <f t="shared" si="8"/>
        <v>4000</v>
      </c>
    </row>
    <row r="537" spans="1:8" x14ac:dyDescent="0.25">
      <c r="A537" s="179">
        <v>522</v>
      </c>
      <c r="B537" s="179" t="s">
        <v>1215</v>
      </c>
      <c r="C537" s="181" t="s">
        <v>381</v>
      </c>
      <c r="D537" s="181" t="s">
        <v>1010</v>
      </c>
      <c r="E537" s="179" t="s">
        <v>30</v>
      </c>
      <c r="F537" s="179">
        <v>50</v>
      </c>
      <c r="G537" s="179">
        <f>VLOOKUP(C537,'DATA MASTER OBAT'!B:O,10,FALSE)</f>
        <v>3000</v>
      </c>
      <c r="H537" s="179">
        <f t="shared" si="8"/>
        <v>150000</v>
      </c>
    </row>
    <row r="538" spans="1:8" x14ac:dyDescent="0.25">
      <c r="A538" s="179">
        <v>523</v>
      </c>
      <c r="B538" s="179" t="s">
        <v>1215</v>
      </c>
      <c r="C538" s="181" t="s">
        <v>387</v>
      </c>
      <c r="D538" s="181" t="s">
        <v>1029</v>
      </c>
      <c r="E538" s="179" t="s">
        <v>30</v>
      </c>
      <c r="F538" s="179">
        <v>20</v>
      </c>
      <c r="G538" s="179">
        <f>VLOOKUP(C538,'DATA MASTER OBAT'!B:O,10,FALSE)</f>
        <v>1900</v>
      </c>
      <c r="H538" s="179">
        <f t="shared" si="8"/>
        <v>38000</v>
      </c>
    </row>
    <row r="539" spans="1:8" x14ac:dyDescent="0.25">
      <c r="A539" s="179">
        <v>524</v>
      </c>
      <c r="B539" s="179" t="s">
        <v>1215</v>
      </c>
      <c r="C539" s="181" t="s">
        <v>478</v>
      </c>
      <c r="D539" s="181" t="s">
        <v>1076</v>
      </c>
      <c r="E539" s="179" t="s">
        <v>53</v>
      </c>
      <c r="F539" s="179">
        <v>1</v>
      </c>
      <c r="G539" s="179">
        <f>VLOOKUP(C539,'DATA MASTER OBAT'!B:O,10,FALSE)</f>
        <v>10600</v>
      </c>
      <c r="H539" s="179">
        <f t="shared" si="8"/>
        <v>10600</v>
      </c>
    </row>
    <row r="540" spans="1:8" x14ac:dyDescent="0.25">
      <c r="A540" s="179">
        <v>525</v>
      </c>
      <c r="B540" s="179" t="s">
        <v>1215</v>
      </c>
      <c r="C540" s="181" t="s">
        <v>548</v>
      </c>
      <c r="D540" s="181" t="s">
        <v>1216</v>
      </c>
      <c r="E540" s="179" t="s">
        <v>348</v>
      </c>
      <c r="F540" s="179">
        <v>1</v>
      </c>
      <c r="G540" s="179">
        <f>VLOOKUP(C540,'DATA MASTER OBAT'!B:O,10,FALSE)</f>
        <v>6100</v>
      </c>
      <c r="H540" s="179">
        <f t="shared" si="8"/>
        <v>6100</v>
      </c>
    </row>
    <row r="541" spans="1:8" x14ac:dyDescent="0.25">
      <c r="A541" s="179">
        <v>526</v>
      </c>
      <c r="B541" s="179" t="s">
        <v>1215</v>
      </c>
      <c r="C541" s="181" t="s">
        <v>541</v>
      </c>
      <c r="D541" s="181" t="s">
        <v>1043</v>
      </c>
      <c r="E541" s="179" t="s">
        <v>27</v>
      </c>
      <c r="F541" s="179">
        <v>1</v>
      </c>
      <c r="G541" s="179">
        <f>VLOOKUP(C541,'DATA MASTER OBAT'!B:O,10,FALSE)</f>
        <v>5600</v>
      </c>
      <c r="H541" s="179">
        <f t="shared" si="8"/>
        <v>5600</v>
      </c>
    </row>
    <row r="542" spans="1:8" x14ac:dyDescent="0.25">
      <c r="A542" s="179">
        <v>527</v>
      </c>
      <c r="B542" s="179" t="s">
        <v>1215</v>
      </c>
      <c r="C542" s="181" t="s">
        <v>605</v>
      </c>
      <c r="D542" s="181" t="s">
        <v>1078</v>
      </c>
      <c r="E542" s="179" t="s">
        <v>30</v>
      </c>
      <c r="F542" s="179">
        <v>25</v>
      </c>
      <c r="G542" s="179">
        <f>VLOOKUP(C542,'DATA MASTER OBAT'!B:O,10,FALSE)</f>
        <v>300</v>
      </c>
      <c r="H542" s="179">
        <f t="shared" si="8"/>
        <v>7500</v>
      </c>
    </row>
    <row r="543" spans="1:8" x14ac:dyDescent="0.25">
      <c r="A543" s="179">
        <v>528</v>
      </c>
      <c r="B543" s="179" t="s">
        <v>1215</v>
      </c>
      <c r="C543" s="181" t="s">
        <v>582</v>
      </c>
      <c r="D543" s="181" t="s">
        <v>1088</v>
      </c>
      <c r="E543" s="179" t="s">
        <v>30</v>
      </c>
      <c r="F543" s="179">
        <v>10</v>
      </c>
      <c r="G543" s="179">
        <f>VLOOKUP(C543,'DATA MASTER OBAT'!B:O,10,FALSE)</f>
        <v>500</v>
      </c>
      <c r="H543" s="179">
        <f t="shared" si="8"/>
        <v>5000</v>
      </c>
    </row>
    <row r="544" spans="1:8" x14ac:dyDescent="0.25">
      <c r="A544" s="179">
        <v>529</v>
      </c>
      <c r="B544" s="179" t="s">
        <v>1215</v>
      </c>
      <c r="C544" s="181" t="s">
        <v>616</v>
      </c>
      <c r="D544" s="181" t="s">
        <v>1219</v>
      </c>
      <c r="E544" s="179" t="s">
        <v>53</v>
      </c>
      <c r="F544" s="179">
        <v>1</v>
      </c>
      <c r="G544" s="179">
        <f>VLOOKUP(C544,'DATA MASTER OBAT'!B:O,10,FALSE)</f>
        <v>39400</v>
      </c>
      <c r="H544" s="179">
        <f t="shared" si="8"/>
        <v>39400</v>
      </c>
    </row>
    <row r="545" spans="1:8" x14ac:dyDescent="0.25">
      <c r="A545" s="179">
        <v>530</v>
      </c>
      <c r="B545" s="179" t="s">
        <v>1215</v>
      </c>
      <c r="C545" s="181" t="s">
        <v>600</v>
      </c>
      <c r="D545" s="181" t="s">
        <v>1014</v>
      </c>
      <c r="E545" s="179" t="s">
        <v>30</v>
      </c>
      <c r="F545" s="179">
        <v>46</v>
      </c>
      <c r="G545" s="179">
        <f>VLOOKUP(C545,'DATA MASTER OBAT'!B:O,10,FALSE)</f>
        <v>400</v>
      </c>
      <c r="H545" s="179">
        <f t="shared" si="8"/>
        <v>18400</v>
      </c>
    </row>
    <row r="546" spans="1:8" x14ac:dyDescent="0.25">
      <c r="A546" s="179">
        <v>531</v>
      </c>
      <c r="B546" s="179" t="s">
        <v>1215</v>
      </c>
      <c r="C546" s="181" t="s">
        <v>673</v>
      </c>
      <c r="D546" s="181" t="s">
        <v>1026</v>
      </c>
      <c r="E546" s="179" t="s">
        <v>30</v>
      </c>
      <c r="F546" s="179">
        <v>50</v>
      </c>
      <c r="G546" s="179">
        <f>VLOOKUP(C546,'DATA MASTER OBAT'!B:O,10,FALSE)</f>
        <v>4400</v>
      </c>
      <c r="H546" s="179">
        <f t="shared" si="8"/>
        <v>220000</v>
      </c>
    </row>
    <row r="547" spans="1:8" x14ac:dyDescent="0.25">
      <c r="A547" s="179">
        <v>532</v>
      </c>
      <c r="B547" s="179" t="s">
        <v>1215</v>
      </c>
      <c r="C547" s="181" t="s">
        <v>641</v>
      </c>
      <c r="D547" s="181" t="s">
        <v>1028</v>
      </c>
      <c r="E547" s="179" t="s">
        <v>30</v>
      </c>
      <c r="F547" s="179">
        <v>20</v>
      </c>
      <c r="G547" s="179">
        <f>VLOOKUP(C547,'DATA MASTER OBAT'!B:O,10,FALSE)</f>
        <v>400</v>
      </c>
      <c r="H547" s="179">
        <f t="shared" si="8"/>
        <v>8000</v>
      </c>
    </row>
    <row r="548" spans="1:8" x14ac:dyDescent="0.25">
      <c r="A548" s="179">
        <v>533</v>
      </c>
      <c r="B548" s="179" t="s">
        <v>1215</v>
      </c>
      <c r="C548" s="181" t="s">
        <v>684</v>
      </c>
      <c r="D548" s="181" t="s">
        <v>1217</v>
      </c>
      <c r="E548" s="179" t="s">
        <v>348</v>
      </c>
      <c r="F548" s="179">
        <v>1</v>
      </c>
      <c r="G548" s="179">
        <f>VLOOKUP(C548,'DATA MASTER OBAT'!B:O,10,FALSE)</f>
        <v>18200</v>
      </c>
      <c r="H548" s="179">
        <f t="shared" si="8"/>
        <v>18200</v>
      </c>
    </row>
    <row r="549" spans="1:8" x14ac:dyDescent="0.25">
      <c r="A549" s="179">
        <v>534</v>
      </c>
      <c r="B549" s="179" t="s">
        <v>1215</v>
      </c>
      <c r="C549" s="181" t="s">
        <v>691</v>
      </c>
      <c r="D549" s="181" t="s">
        <v>1012</v>
      </c>
      <c r="E549" s="179" t="s">
        <v>16</v>
      </c>
      <c r="F549" s="179">
        <v>20</v>
      </c>
      <c r="G549" s="179">
        <f>VLOOKUP(C549,'DATA MASTER OBAT'!B:O,10,FALSE)</f>
        <v>500</v>
      </c>
      <c r="H549" s="179">
        <f t="shared" si="8"/>
        <v>10000</v>
      </c>
    </row>
    <row r="550" spans="1:8" x14ac:dyDescent="0.25">
      <c r="A550" s="179">
        <v>535</v>
      </c>
      <c r="B550" s="179" t="s">
        <v>1215</v>
      </c>
      <c r="C550" s="181" t="s">
        <v>712</v>
      </c>
      <c r="D550" s="181" t="s">
        <v>1059</v>
      </c>
      <c r="E550" s="179" t="s">
        <v>30</v>
      </c>
      <c r="F550" s="179">
        <v>35</v>
      </c>
      <c r="G550" s="179">
        <f>VLOOKUP(C550,'DATA MASTER OBAT'!B:O,10,FALSE)</f>
        <v>300</v>
      </c>
      <c r="H550" s="179">
        <f t="shared" si="8"/>
        <v>10500</v>
      </c>
    </row>
    <row r="551" spans="1:8" x14ac:dyDescent="0.25">
      <c r="A551" s="179">
        <v>536</v>
      </c>
      <c r="B551" s="179" t="s">
        <v>1215</v>
      </c>
      <c r="C551" s="181" t="s">
        <v>749</v>
      </c>
      <c r="D551" s="181" t="s">
        <v>1052</v>
      </c>
      <c r="E551" s="179" t="s">
        <v>27</v>
      </c>
      <c r="F551" s="179">
        <v>1</v>
      </c>
      <c r="G551" s="179">
        <f>VLOOKUP(C551,'DATA MASTER OBAT'!B:O,10,FALSE)</f>
        <v>5400</v>
      </c>
      <c r="H551" s="179">
        <f t="shared" si="8"/>
        <v>5400</v>
      </c>
    </row>
    <row r="552" spans="1:8" x14ac:dyDescent="0.25">
      <c r="A552" s="179">
        <v>537</v>
      </c>
      <c r="B552" s="179" t="s">
        <v>1215</v>
      </c>
      <c r="C552" s="181" t="s">
        <v>742</v>
      </c>
      <c r="D552" s="181" t="s">
        <v>1090</v>
      </c>
      <c r="E552" s="179" t="s">
        <v>30</v>
      </c>
      <c r="F552" s="179">
        <v>10</v>
      </c>
      <c r="G552" s="179">
        <f>VLOOKUP(C552,'DATA MASTER OBAT'!B:O,10,FALSE)</f>
        <v>300</v>
      </c>
      <c r="H552" s="179">
        <f t="shared" si="8"/>
        <v>3000</v>
      </c>
    </row>
    <row r="553" spans="1:8" x14ac:dyDescent="0.25">
      <c r="A553" s="179">
        <v>538</v>
      </c>
      <c r="B553" s="179" t="s">
        <v>1215</v>
      </c>
      <c r="C553" s="181" t="s">
        <v>805</v>
      </c>
      <c r="D553" s="181" t="s">
        <v>1035</v>
      </c>
      <c r="E553" s="179" t="s">
        <v>53</v>
      </c>
      <c r="F553" s="179">
        <v>1</v>
      </c>
      <c r="G553" s="179">
        <f>VLOOKUP(C553,'DATA MASTER OBAT'!B:O,10,FALSE)</f>
        <v>15300</v>
      </c>
      <c r="H553" s="179">
        <f t="shared" si="8"/>
        <v>15300</v>
      </c>
    </row>
    <row r="554" spans="1:8" x14ac:dyDescent="0.25">
      <c r="A554" s="179">
        <v>539</v>
      </c>
      <c r="B554" s="179" t="s">
        <v>1215</v>
      </c>
      <c r="C554" s="181" t="s">
        <v>813</v>
      </c>
      <c r="D554" s="181" t="s">
        <v>1035</v>
      </c>
      <c r="E554" s="179" t="s">
        <v>53</v>
      </c>
      <c r="F554" s="179">
        <v>1</v>
      </c>
      <c r="G554" s="179">
        <f>VLOOKUP(C554,'DATA MASTER OBAT'!B:O,10,FALSE)</f>
        <v>19800</v>
      </c>
      <c r="H554" s="179">
        <f t="shared" si="8"/>
        <v>19800</v>
      </c>
    </row>
    <row r="555" spans="1:8" x14ac:dyDescent="0.25">
      <c r="A555" s="179">
        <v>540</v>
      </c>
      <c r="B555" s="179" t="s">
        <v>1215</v>
      </c>
      <c r="C555" s="181" t="s">
        <v>788</v>
      </c>
      <c r="D555" s="181" t="s">
        <v>1015</v>
      </c>
      <c r="E555" s="179" t="s">
        <v>30</v>
      </c>
      <c r="F555" s="179">
        <v>60</v>
      </c>
      <c r="G555" s="179">
        <f>VLOOKUP(C555,'DATA MASTER OBAT'!B:O,10,FALSE)</f>
        <v>200</v>
      </c>
      <c r="H555" s="179">
        <f t="shared" si="8"/>
        <v>12000</v>
      </c>
    </row>
    <row r="556" spans="1:8" x14ac:dyDescent="0.25">
      <c r="A556" s="179">
        <v>541</v>
      </c>
      <c r="B556" s="179" t="s">
        <v>1215</v>
      </c>
      <c r="C556" s="181" t="s">
        <v>765</v>
      </c>
      <c r="D556" s="181" t="s">
        <v>1021</v>
      </c>
      <c r="E556" s="179" t="s">
        <v>53</v>
      </c>
      <c r="F556" s="179">
        <v>4</v>
      </c>
      <c r="G556" s="179">
        <f>VLOOKUP(C556,'DATA MASTER OBAT'!B:O,10,FALSE)</f>
        <v>17100</v>
      </c>
      <c r="H556" s="179">
        <f t="shared" si="8"/>
        <v>68400</v>
      </c>
    </row>
    <row r="557" spans="1:8" x14ac:dyDescent="0.25">
      <c r="A557" s="179">
        <v>542</v>
      </c>
      <c r="B557" s="179" t="s">
        <v>1215</v>
      </c>
      <c r="C557" s="181" t="s">
        <v>824</v>
      </c>
      <c r="D557" s="181" t="s">
        <v>1040</v>
      </c>
      <c r="E557" s="179" t="s">
        <v>30</v>
      </c>
      <c r="F557" s="179">
        <v>10</v>
      </c>
      <c r="G557" s="179">
        <f>VLOOKUP(C557,'DATA MASTER OBAT'!B:O,10,FALSE)</f>
        <v>700</v>
      </c>
      <c r="H557" s="179">
        <f t="shared" si="8"/>
        <v>7000</v>
      </c>
    </row>
    <row r="558" spans="1:8" x14ac:dyDescent="0.25">
      <c r="A558" s="179">
        <v>543</v>
      </c>
      <c r="B558" s="179" t="s">
        <v>1225</v>
      </c>
      <c r="C558" s="181" t="s">
        <v>57</v>
      </c>
      <c r="D558" s="181" t="s">
        <v>995</v>
      </c>
      <c r="E558" s="179" t="s">
        <v>30</v>
      </c>
      <c r="F558" s="179">
        <v>10</v>
      </c>
      <c r="G558" s="179">
        <f>VLOOKUP(C558,'DATA MASTER OBAT'!B:O,10,FALSE)</f>
        <v>300</v>
      </c>
      <c r="H558" s="179">
        <f t="shared" si="8"/>
        <v>3000</v>
      </c>
    </row>
    <row r="559" spans="1:8" x14ac:dyDescent="0.25">
      <c r="A559" s="179">
        <v>544</v>
      </c>
      <c r="B559" s="179" t="s">
        <v>1225</v>
      </c>
      <c r="C559" s="181" t="s">
        <v>105</v>
      </c>
      <c r="D559" s="181" t="s">
        <v>1105</v>
      </c>
      <c r="E559" s="179" t="s">
        <v>30</v>
      </c>
      <c r="F559" s="179">
        <v>11</v>
      </c>
      <c r="G559" s="179">
        <f>VLOOKUP(C559,'DATA MASTER OBAT'!B:O,10,FALSE)</f>
        <v>200</v>
      </c>
      <c r="H559" s="179">
        <f t="shared" si="8"/>
        <v>2200</v>
      </c>
    </row>
    <row r="560" spans="1:8" x14ac:dyDescent="0.25">
      <c r="A560" s="179">
        <v>545</v>
      </c>
      <c r="B560" s="179" t="s">
        <v>1225</v>
      </c>
      <c r="C560" s="181" t="s">
        <v>125</v>
      </c>
      <c r="D560" s="181" t="s">
        <v>990</v>
      </c>
      <c r="E560" s="179" t="s">
        <v>30</v>
      </c>
      <c r="F560" s="179">
        <v>40</v>
      </c>
      <c r="G560" s="179">
        <f>VLOOKUP(C560,'DATA MASTER OBAT'!B:O,10,FALSE)</f>
        <v>400</v>
      </c>
      <c r="H560" s="179">
        <f t="shared" si="8"/>
        <v>16000</v>
      </c>
    </row>
    <row r="561" spans="1:8" x14ac:dyDescent="0.25">
      <c r="A561" s="179">
        <v>546</v>
      </c>
      <c r="B561" s="179" t="s">
        <v>1225</v>
      </c>
      <c r="C561" s="181" t="s">
        <v>169</v>
      </c>
      <c r="D561" s="181" t="s">
        <v>1042</v>
      </c>
      <c r="E561" s="179" t="s">
        <v>27</v>
      </c>
      <c r="F561" s="179">
        <v>3</v>
      </c>
      <c r="G561" s="179">
        <f>VLOOKUP(C561,'DATA MASTER OBAT'!B:O,10,FALSE)</f>
        <v>15000</v>
      </c>
      <c r="H561" s="179">
        <f t="shared" si="8"/>
        <v>45000</v>
      </c>
    </row>
    <row r="562" spans="1:8" x14ac:dyDescent="0.25">
      <c r="A562" s="179">
        <v>547</v>
      </c>
      <c r="B562" s="179" t="s">
        <v>1225</v>
      </c>
      <c r="C562" s="181" t="s">
        <v>146</v>
      </c>
      <c r="D562" s="181" t="s">
        <v>139</v>
      </c>
      <c r="E562" s="179" t="s">
        <v>53</v>
      </c>
      <c r="F562" s="179">
        <v>1</v>
      </c>
      <c r="G562" s="179">
        <f>VLOOKUP(C562,'DATA MASTER OBAT'!B:O,10,FALSE)</f>
        <v>5100</v>
      </c>
      <c r="H562" s="179">
        <f t="shared" si="8"/>
        <v>5100</v>
      </c>
    </row>
    <row r="563" spans="1:8" x14ac:dyDescent="0.25">
      <c r="A563" s="179">
        <v>548</v>
      </c>
      <c r="B563" s="179" t="s">
        <v>1225</v>
      </c>
      <c r="C563" s="181" t="s">
        <v>151</v>
      </c>
      <c r="D563" s="181" t="s">
        <v>1227</v>
      </c>
      <c r="E563" s="179" t="s">
        <v>30</v>
      </c>
      <c r="F563" s="179">
        <v>10</v>
      </c>
      <c r="G563" s="179">
        <f>VLOOKUP(C563,'DATA MASTER OBAT'!B:O,10,FALSE)</f>
        <v>700</v>
      </c>
      <c r="H563" s="179">
        <f t="shared" si="8"/>
        <v>7000</v>
      </c>
    </row>
    <row r="564" spans="1:8" x14ac:dyDescent="0.25">
      <c r="A564" s="179">
        <v>549</v>
      </c>
      <c r="B564" s="179" t="s">
        <v>1225</v>
      </c>
      <c r="C564" s="181" t="s">
        <v>246</v>
      </c>
      <c r="D564" s="181" t="s">
        <v>991</v>
      </c>
      <c r="E564" s="179" t="s">
        <v>16</v>
      </c>
      <c r="F564" s="179">
        <v>10</v>
      </c>
      <c r="G564" s="179">
        <f>VLOOKUP(C564,'DATA MASTER OBAT'!B:O,10,FALSE)</f>
        <v>2900</v>
      </c>
      <c r="H564" s="179">
        <f t="shared" si="8"/>
        <v>29000</v>
      </c>
    </row>
    <row r="565" spans="1:8" x14ac:dyDescent="0.25">
      <c r="A565" s="179">
        <v>550</v>
      </c>
      <c r="B565" s="179" t="s">
        <v>1225</v>
      </c>
      <c r="C565" s="181" t="s">
        <v>227</v>
      </c>
      <c r="D565" s="181" t="s">
        <v>1032</v>
      </c>
      <c r="E565" s="179" t="s">
        <v>30</v>
      </c>
      <c r="F565" s="179">
        <v>10</v>
      </c>
      <c r="G565" s="179">
        <f>VLOOKUP(C565,'DATA MASTER OBAT'!B:O,10,FALSE)</f>
        <v>800</v>
      </c>
      <c r="H565" s="179">
        <f t="shared" si="8"/>
        <v>8000</v>
      </c>
    </row>
    <row r="566" spans="1:8" x14ac:dyDescent="0.25">
      <c r="A566" s="179">
        <v>551</v>
      </c>
      <c r="B566" s="179" t="s">
        <v>1225</v>
      </c>
      <c r="C566" s="181" t="s">
        <v>259</v>
      </c>
      <c r="D566" s="181" t="s">
        <v>1050</v>
      </c>
      <c r="E566" s="179" t="s">
        <v>342</v>
      </c>
      <c r="F566" s="179">
        <v>1</v>
      </c>
      <c r="G566" s="179">
        <f>VLOOKUP(C566,'DATA MASTER OBAT'!B:O,10,FALSE)</f>
        <v>22900</v>
      </c>
      <c r="H566" s="179">
        <f t="shared" si="8"/>
        <v>22900</v>
      </c>
    </row>
    <row r="567" spans="1:8" x14ac:dyDescent="0.25">
      <c r="A567" s="179">
        <v>552</v>
      </c>
      <c r="B567" s="179" t="s">
        <v>1225</v>
      </c>
      <c r="C567" s="181" t="s">
        <v>282</v>
      </c>
      <c r="D567" s="181" t="s">
        <v>993</v>
      </c>
      <c r="E567" s="179" t="s">
        <v>30</v>
      </c>
      <c r="F567" s="179">
        <v>30</v>
      </c>
      <c r="G567" s="179">
        <f>VLOOKUP(C567,'DATA MASTER OBAT'!B:O,10,FALSE)</f>
        <v>300</v>
      </c>
      <c r="H567" s="179">
        <f t="shared" si="8"/>
        <v>9000</v>
      </c>
    </row>
    <row r="568" spans="1:8" x14ac:dyDescent="0.25">
      <c r="A568" s="179">
        <v>553</v>
      </c>
      <c r="B568" s="179" t="s">
        <v>1225</v>
      </c>
      <c r="C568" s="181" t="s">
        <v>214</v>
      </c>
      <c r="D568" s="181" t="s">
        <v>1106</v>
      </c>
      <c r="E568" s="179" t="s">
        <v>19</v>
      </c>
      <c r="F568" s="179">
        <v>10</v>
      </c>
      <c r="G568" s="179">
        <f>VLOOKUP(C568,'DATA MASTER OBAT'!B:O,10,FALSE)</f>
        <v>800</v>
      </c>
      <c r="H568" s="179">
        <f t="shared" si="8"/>
        <v>8000</v>
      </c>
    </row>
    <row r="569" spans="1:8" x14ac:dyDescent="0.25">
      <c r="A569" s="179">
        <v>554</v>
      </c>
      <c r="B569" s="179" t="s">
        <v>1225</v>
      </c>
      <c r="C569" s="181" t="s">
        <v>358</v>
      </c>
      <c r="D569" s="181" t="s">
        <v>1069</v>
      </c>
      <c r="E569" s="179" t="s">
        <v>30</v>
      </c>
      <c r="F569" s="179">
        <v>10</v>
      </c>
      <c r="G569" s="179">
        <f>VLOOKUP(C569,'DATA MASTER OBAT'!B:O,10,FALSE)</f>
        <v>300</v>
      </c>
      <c r="H569" s="179">
        <f t="shared" si="8"/>
        <v>3000</v>
      </c>
    </row>
    <row r="570" spans="1:8" x14ac:dyDescent="0.25">
      <c r="A570" s="179">
        <v>555</v>
      </c>
      <c r="B570" s="179" t="s">
        <v>1225</v>
      </c>
      <c r="C570" s="181" t="s">
        <v>381</v>
      </c>
      <c r="D570" s="181" t="s">
        <v>1010</v>
      </c>
      <c r="E570" s="179" t="s">
        <v>30</v>
      </c>
      <c r="F570" s="179">
        <v>10</v>
      </c>
      <c r="G570" s="179">
        <f>VLOOKUP(C570,'DATA MASTER OBAT'!B:O,10,FALSE)</f>
        <v>3000</v>
      </c>
      <c r="H570" s="179">
        <f t="shared" si="8"/>
        <v>30000</v>
      </c>
    </row>
    <row r="571" spans="1:8" x14ac:dyDescent="0.25">
      <c r="A571" s="179">
        <v>556</v>
      </c>
      <c r="B571" s="179" t="s">
        <v>1225</v>
      </c>
      <c r="C571" s="181" t="s">
        <v>387</v>
      </c>
      <c r="D571" s="181" t="s">
        <v>1029</v>
      </c>
      <c r="E571" s="179" t="s">
        <v>30</v>
      </c>
      <c r="F571" s="179">
        <v>10</v>
      </c>
      <c r="G571" s="179">
        <f>VLOOKUP(C571,'DATA MASTER OBAT'!B:O,10,FALSE)</f>
        <v>1900</v>
      </c>
      <c r="H571" s="179">
        <f t="shared" si="8"/>
        <v>19000</v>
      </c>
    </row>
    <row r="572" spans="1:8" x14ac:dyDescent="0.25">
      <c r="A572" s="179">
        <v>557</v>
      </c>
      <c r="B572" s="179" t="s">
        <v>1225</v>
      </c>
      <c r="C572" s="181" t="s">
        <v>476</v>
      </c>
      <c r="D572" s="181" t="s">
        <v>1229</v>
      </c>
      <c r="E572" s="179" t="s">
        <v>342</v>
      </c>
      <c r="F572" s="179">
        <v>1</v>
      </c>
      <c r="G572" s="179">
        <f>VLOOKUP(C572,'DATA MASTER OBAT'!B:O,10,FALSE)</f>
        <v>3500</v>
      </c>
      <c r="H572" s="179">
        <f t="shared" si="8"/>
        <v>3500</v>
      </c>
    </row>
    <row r="573" spans="1:8" x14ac:dyDescent="0.25">
      <c r="A573" s="179">
        <v>558</v>
      </c>
      <c r="B573" s="179" t="s">
        <v>1225</v>
      </c>
      <c r="C573" s="181" t="s">
        <v>536</v>
      </c>
      <c r="D573" s="181" t="s">
        <v>1141</v>
      </c>
      <c r="E573" s="179" t="s">
        <v>342</v>
      </c>
      <c r="F573" s="179">
        <v>8</v>
      </c>
      <c r="G573" s="179">
        <f>VLOOKUP(C573,'DATA MASTER OBAT'!B:O,10,FALSE)</f>
        <v>3900</v>
      </c>
      <c r="H573" s="179">
        <f t="shared" si="8"/>
        <v>31200</v>
      </c>
    </row>
    <row r="574" spans="1:8" x14ac:dyDescent="0.25">
      <c r="A574" s="179">
        <v>559</v>
      </c>
      <c r="B574" s="179" t="s">
        <v>1225</v>
      </c>
      <c r="C574" s="181" t="s">
        <v>570</v>
      </c>
      <c r="D574" s="181" t="s">
        <v>1071</v>
      </c>
      <c r="E574" s="179" t="s">
        <v>30</v>
      </c>
      <c r="F574" s="179">
        <v>10</v>
      </c>
      <c r="G574" s="179">
        <f>VLOOKUP(C574,'DATA MASTER OBAT'!B:O,10,FALSE)</f>
        <v>300</v>
      </c>
      <c r="H574" s="179">
        <f t="shared" si="8"/>
        <v>3000</v>
      </c>
    </row>
    <row r="575" spans="1:8" x14ac:dyDescent="0.25">
      <c r="A575" s="179">
        <v>560</v>
      </c>
      <c r="B575" s="179" t="s">
        <v>1225</v>
      </c>
      <c r="C575" s="181" t="s">
        <v>622</v>
      </c>
      <c r="D575" s="181" t="s">
        <v>1001</v>
      </c>
      <c r="E575" s="179" t="s">
        <v>53</v>
      </c>
      <c r="F575" s="179">
        <v>1</v>
      </c>
      <c r="G575" s="179">
        <f>VLOOKUP(C575,'DATA MASTER OBAT'!B:O,10,FALSE)</f>
        <v>26100</v>
      </c>
      <c r="H575" s="179">
        <f t="shared" si="8"/>
        <v>26100</v>
      </c>
    </row>
    <row r="576" spans="1:8" x14ac:dyDescent="0.25">
      <c r="A576" s="179">
        <v>561</v>
      </c>
      <c r="B576" s="179" t="s">
        <v>1225</v>
      </c>
      <c r="C576" s="181" t="s">
        <v>590</v>
      </c>
      <c r="D576" s="181" t="s">
        <v>1008</v>
      </c>
      <c r="E576" s="179" t="s">
        <v>30</v>
      </c>
      <c r="F576" s="179">
        <v>54</v>
      </c>
      <c r="G576" s="179">
        <f>VLOOKUP(C576,'DATA MASTER OBAT'!B:O,10,FALSE)</f>
        <v>300</v>
      </c>
      <c r="H576" s="179">
        <f t="shared" si="8"/>
        <v>16200</v>
      </c>
    </row>
    <row r="577" spans="1:8" x14ac:dyDescent="0.25">
      <c r="A577" s="179">
        <v>562</v>
      </c>
      <c r="B577" s="179" t="s">
        <v>1225</v>
      </c>
      <c r="C577" s="181" t="s">
        <v>592</v>
      </c>
      <c r="D577" s="181" t="s">
        <v>1008</v>
      </c>
      <c r="E577" s="179" t="s">
        <v>30</v>
      </c>
      <c r="F577" s="179">
        <v>36</v>
      </c>
      <c r="G577" s="179">
        <f>VLOOKUP(C577,'DATA MASTER OBAT'!B:O,10,FALSE)</f>
        <v>300</v>
      </c>
      <c r="H577" s="179">
        <f t="shared" si="8"/>
        <v>10800</v>
      </c>
    </row>
    <row r="578" spans="1:8" x14ac:dyDescent="0.25">
      <c r="A578" s="179">
        <v>563</v>
      </c>
      <c r="B578" s="179" t="s">
        <v>1225</v>
      </c>
      <c r="C578" s="181" t="s">
        <v>600</v>
      </c>
      <c r="D578" s="181" t="s">
        <v>1014</v>
      </c>
      <c r="E578" s="179" t="s">
        <v>30</v>
      </c>
      <c r="F578" s="179">
        <v>10</v>
      </c>
      <c r="G578" s="179">
        <f>VLOOKUP(C578,'DATA MASTER OBAT'!B:O,10,FALSE)</f>
        <v>400</v>
      </c>
      <c r="H578" s="179">
        <f t="shared" si="8"/>
        <v>4000</v>
      </c>
    </row>
    <row r="579" spans="1:8" x14ac:dyDescent="0.25">
      <c r="A579" s="179">
        <v>564</v>
      </c>
      <c r="B579" s="179" t="s">
        <v>1225</v>
      </c>
      <c r="C579" s="181" t="s">
        <v>662</v>
      </c>
      <c r="D579" s="181" t="s">
        <v>1117</v>
      </c>
      <c r="E579" s="179" t="s">
        <v>348</v>
      </c>
      <c r="F579" s="179">
        <v>1</v>
      </c>
      <c r="G579" s="179">
        <f>VLOOKUP(C579,'DATA MASTER OBAT'!B:O,10,FALSE)</f>
        <v>15600</v>
      </c>
      <c r="H579" s="179">
        <f t="shared" si="8"/>
        <v>15600</v>
      </c>
    </row>
    <row r="580" spans="1:8" x14ac:dyDescent="0.25">
      <c r="A580" s="179">
        <v>565</v>
      </c>
      <c r="B580" s="179" t="s">
        <v>1225</v>
      </c>
      <c r="C580" s="181" t="s">
        <v>673</v>
      </c>
      <c r="D580" s="181" t="s">
        <v>1026</v>
      </c>
      <c r="E580" s="179" t="s">
        <v>30</v>
      </c>
      <c r="F580" s="179">
        <v>60</v>
      </c>
      <c r="G580" s="179">
        <f>VLOOKUP(C580,'DATA MASTER OBAT'!B:O,10,FALSE)</f>
        <v>4400</v>
      </c>
      <c r="H580" s="179">
        <f t="shared" si="8"/>
        <v>264000</v>
      </c>
    </row>
    <row r="581" spans="1:8" x14ac:dyDescent="0.25">
      <c r="A581" s="179">
        <v>566</v>
      </c>
      <c r="B581" s="179" t="s">
        <v>1225</v>
      </c>
      <c r="C581" s="181" t="s">
        <v>641</v>
      </c>
      <c r="D581" s="181" t="s">
        <v>1028</v>
      </c>
      <c r="E581" s="179" t="s">
        <v>30</v>
      </c>
      <c r="F581" s="179">
        <v>10</v>
      </c>
      <c r="G581" s="179">
        <f>VLOOKUP(C581,'DATA MASTER OBAT'!B:O,10,FALSE)</f>
        <v>400</v>
      </c>
      <c r="H581" s="179">
        <f t="shared" si="8"/>
        <v>4000</v>
      </c>
    </row>
    <row r="582" spans="1:8" x14ac:dyDescent="0.25">
      <c r="A582" s="179">
        <v>567</v>
      </c>
      <c r="B582" s="179" t="s">
        <v>1225</v>
      </c>
      <c r="C582" s="181" t="s">
        <v>684</v>
      </c>
      <c r="D582" s="181" t="s">
        <v>1217</v>
      </c>
      <c r="E582" s="179" t="s">
        <v>348</v>
      </c>
      <c r="F582" s="179">
        <v>1</v>
      </c>
      <c r="G582" s="179">
        <f>VLOOKUP(C582,'DATA MASTER OBAT'!B:O,10,FALSE)</f>
        <v>18200</v>
      </c>
      <c r="H582" s="179">
        <f t="shared" si="8"/>
        <v>18200</v>
      </c>
    </row>
    <row r="583" spans="1:8" x14ac:dyDescent="0.25">
      <c r="A583" s="179">
        <v>568</v>
      </c>
      <c r="B583" s="179" t="s">
        <v>1225</v>
      </c>
      <c r="C583" s="181" t="s">
        <v>691</v>
      </c>
      <c r="D583" s="181" t="s">
        <v>1012</v>
      </c>
      <c r="E583" s="179" t="s">
        <v>16</v>
      </c>
      <c r="F583" s="179">
        <v>60</v>
      </c>
      <c r="G583" s="179">
        <f>VLOOKUP(C583,'DATA MASTER OBAT'!B:O,10,FALSE)</f>
        <v>500</v>
      </c>
      <c r="H583" s="179">
        <f t="shared" si="8"/>
        <v>30000</v>
      </c>
    </row>
    <row r="584" spans="1:8" x14ac:dyDescent="0.25">
      <c r="A584" s="179">
        <v>569</v>
      </c>
      <c r="B584" s="179" t="s">
        <v>1225</v>
      </c>
      <c r="C584" s="181" t="s">
        <v>712</v>
      </c>
      <c r="D584" s="181" t="s">
        <v>1059</v>
      </c>
      <c r="E584" s="179" t="s">
        <v>30</v>
      </c>
      <c r="F584" s="179">
        <v>40</v>
      </c>
      <c r="G584" s="179">
        <f>VLOOKUP(C584,'DATA MASTER OBAT'!B:O,10,FALSE)</f>
        <v>300</v>
      </c>
      <c r="H584" s="179">
        <f t="shared" si="8"/>
        <v>12000</v>
      </c>
    </row>
    <row r="585" spans="1:8" x14ac:dyDescent="0.25">
      <c r="A585" s="179">
        <v>570</v>
      </c>
      <c r="B585" s="179" t="s">
        <v>1225</v>
      </c>
      <c r="C585" s="181" t="s">
        <v>813</v>
      </c>
      <c r="D585" s="181" t="s">
        <v>1035</v>
      </c>
      <c r="E585" s="179" t="s">
        <v>53</v>
      </c>
      <c r="F585" s="179">
        <v>2</v>
      </c>
      <c r="G585" s="179">
        <f>VLOOKUP(C585,'DATA MASTER OBAT'!B:O,10,FALSE)</f>
        <v>19800</v>
      </c>
      <c r="H585" s="179">
        <f t="shared" si="8"/>
        <v>39600</v>
      </c>
    </row>
    <row r="586" spans="1:8" x14ac:dyDescent="0.25">
      <c r="A586" s="179">
        <v>571</v>
      </c>
      <c r="B586" s="179" t="s">
        <v>1225</v>
      </c>
      <c r="C586" s="181" t="s">
        <v>780</v>
      </c>
      <c r="D586" s="181" t="s">
        <v>778</v>
      </c>
      <c r="E586" s="179" t="s">
        <v>30</v>
      </c>
      <c r="F586" s="179">
        <v>15</v>
      </c>
      <c r="G586" s="179">
        <f>VLOOKUP(C586,'DATA MASTER OBAT'!B:O,10,FALSE)</f>
        <v>1000</v>
      </c>
      <c r="H586" s="179">
        <f t="shared" si="8"/>
        <v>15000</v>
      </c>
    </row>
    <row r="587" spans="1:8" x14ac:dyDescent="0.25">
      <c r="A587" s="179">
        <v>572</v>
      </c>
      <c r="B587" s="179" t="s">
        <v>1225</v>
      </c>
      <c r="C587" s="181" t="s">
        <v>765</v>
      </c>
      <c r="D587" s="181" t="s">
        <v>1021</v>
      </c>
      <c r="E587" s="179" t="s">
        <v>53</v>
      </c>
      <c r="F587" s="179">
        <v>1</v>
      </c>
      <c r="G587" s="179">
        <f>VLOOKUP(C587,'DATA MASTER OBAT'!B:O,10,FALSE)</f>
        <v>17100</v>
      </c>
      <c r="H587" s="179">
        <f t="shared" si="8"/>
        <v>17100</v>
      </c>
    </row>
    <row r="588" spans="1:8" x14ac:dyDescent="0.25">
      <c r="A588" s="179">
        <v>573</v>
      </c>
      <c r="B588" s="179" t="s">
        <v>1225</v>
      </c>
      <c r="C588" s="181" t="s">
        <v>839</v>
      </c>
      <c r="D588" s="181" t="s">
        <v>1163</v>
      </c>
      <c r="E588" s="179" t="s">
        <v>27</v>
      </c>
      <c r="F588" s="179">
        <v>1</v>
      </c>
      <c r="G588" s="179">
        <f>VLOOKUP(C588,'DATA MASTER OBAT'!B:O,10,FALSE)</f>
        <v>44700</v>
      </c>
      <c r="H588" s="179">
        <f t="shared" si="8"/>
        <v>44700</v>
      </c>
    </row>
    <row r="589" spans="1:8" x14ac:dyDescent="0.25">
      <c r="A589" s="179">
        <v>574</v>
      </c>
      <c r="B589" s="179" t="s">
        <v>1225</v>
      </c>
      <c r="C589" s="181" t="s">
        <v>868</v>
      </c>
      <c r="D589" s="181" t="s">
        <v>1186</v>
      </c>
      <c r="E589" s="179" t="s">
        <v>30</v>
      </c>
      <c r="F589" s="179">
        <v>10</v>
      </c>
      <c r="G589" s="179">
        <f>VLOOKUP(C589,'DATA MASTER OBAT'!B:O,10,FALSE)</f>
        <v>600</v>
      </c>
      <c r="H589" s="179">
        <f t="shared" si="8"/>
        <v>6000</v>
      </c>
    </row>
  </sheetData>
  <mergeCells count="2">
    <mergeCell ref="C7:H7"/>
    <mergeCell ref="C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T316"/>
  <sheetViews>
    <sheetView topLeftCell="A19" zoomScale="91" zoomScaleNormal="91" workbookViewId="0">
      <selection activeCell="AA18" sqref="AA18"/>
    </sheetView>
  </sheetViews>
  <sheetFormatPr defaultRowHeight="15" x14ac:dyDescent="0.25"/>
  <cols>
    <col min="2" max="2" width="12" customWidth="1"/>
    <col min="3" max="3" width="55.5703125" bestFit="1" customWidth="1"/>
    <col min="4" max="4" width="9.140625" hidden="1" customWidth="1"/>
    <col min="5" max="5" width="14" hidden="1" customWidth="1"/>
    <col min="6" max="6" width="27" hidden="1" customWidth="1"/>
    <col min="7" max="7" width="13.140625" hidden="1" customWidth="1"/>
    <col min="8" max="8" width="18" hidden="1" customWidth="1"/>
    <col min="9" max="9" width="18.42578125" hidden="1" customWidth="1"/>
    <col min="10" max="10" width="13.7109375" hidden="1" customWidth="1"/>
    <col min="11" max="11" width="14.7109375" customWidth="1"/>
    <col min="12" max="14" width="0" hidden="1" customWidth="1"/>
    <col min="15" max="15" width="19" customWidth="1"/>
    <col min="16" max="16" width="21" customWidth="1"/>
    <col min="17" max="17" width="0" hidden="1" customWidth="1"/>
    <col min="18" max="18" width="47.140625" customWidth="1"/>
    <col min="20" max="20" width="17.5703125" customWidth="1"/>
  </cols>
  <sheetData>
    <row r="7" spans="1:20" ht="18.75" x14ac:dyDescent="0.3">
      <c r="J7" s="187" t="s">
        <v>2246</v>
      </c>
      <c r="K7" s="187"/>
      <c r="L7" s="187"/>
      <c r="M7" s="187"/>
      <c r="N7" s="187"/>
      <c r="O7" s="187"/>
    </row>
    <row r="8" spans="1:20" ht="18.75" x14ac:dyDescent="0.3">
      <c r="J8" s="188">
        <v>44682</v>
      </c>
      <c r="K8" s="188"/>
      <c r="L8" s="188"/>
      <c r="M8" s="188"/>
      <c r="N8" s="188"/>
      <c r="O8" s="188"/>
    </row>
    <row r="9" spans="1:20" ht="112.5" customHeight="1" x14ac:dyDescent="0.25">
      <c r="A9" s="170" t="s">
        <v>0</v>
      </c>
      <c r="B9" s="173" t="s">
        <v>2286</v>
      </c>
      <c r="C9" s="1" t="s">
        <v>2285</v>
      </c>
      <c r="D9" s="1" t="s">
        <v>1</v>
      </c>
      <c r="E9" s="1" t="s">
        <v>2</v>
      </c>
      <c r="F9" s="1" t="s">
        <v>975</v>
      </c>
      <c r="G9" s="2" t="s">
        <v>3</v>
      </c>
      <c r="H9" s="3" t="s">
        <v>4</v>
      </c>
      <c r="I9" s="2" t="s">
        <v>5</v>
      </c>
      <c r="J9" s="2" t="s">
        <v>6</v>
      </c>
      <c r="K9" s="2" t="s">
        <v>7</v>
      </c>
      <c r="L9" s="4" t="s">
        <v>8</v>
      </c>
      <c r="M9" s="5" t="s">
        <v>9</v>
      </c>
      <c r="N9" s="4" t="s">
        <v>10</v>
      </c>
      <c r="O9" s="5" t="s">
        <v>11</v>
      </c>
      <c r="P9" s="6" t="s">
        <v>12</v>
      </c>
      <c r="Q9" s="7" t="s">
        <v>13</v>
      </c>
      <c r="R9" s="174" t="s">
        <v>971</v>
      </c>
      <c r="S9" s="169"/>
      <c r="T9" s="169"/>
    </row>
    <row r="10" spans="1:20" ht="18.75" x14ac:dyDescent="0.3">
      <c r="A10" s="8">
        <v>1</v>
      </c>
      <c r="B10" s="9" t="s">
        <v>14</v>
      </c>
      <c r="C10" s="10" t="s">
        <v>15</v>
      </c>
      <c r="D10" s="8">
        <v>100</v>
      </c>
      <c r="E10" s="8" t="s">
        <v>16</v>
      </c>
      <c r="F10" s="8" t="s">
        <v>1231</v>
      </c>
      <c r="G10" s="11">
        <f>VLOOKUP(B10,'[1]MAR 2022'!$A:$D,3,FALSE)</f>
        <v>681.81818181818176</v>
      </c>
      <c r="H10" s="12">
        <f>VLOOKUP(B10,'[1]MAR 2022'!$A:$D,4,FALSE)</f>
        <v>750</v>
      </c>
      <c r="I10" s="13">
        <f>VLOOKUP(B10,'[1]MAR 2022'!$A:$E,5,FALSE)</f>
        <v>900</v>
      </c>
      <c r="J10" s="11">
        <f>ROUNDUP(H10,-2)</f>
        <v>800</v>
      </c>
      <c r="K10" s="11">
        <f>ROUNDUP(I10,-2)</f>
        <v>900</v>
      </c>
      <c r="L10" s="14">
        <f>VLOOKUP(B10,'[2]LP OBAT DAN BMHP ALL APRIL'!$B:$BC,54,FALSE)</f>
        <v>343</v>
      </c>
      <c r="M10" s="15"/>
      <c r="N10" s="16">
        <f t="shared" ref="N10:N73" si="0">L10+M10</f>
        <v>343</v>
      </c>
      <c r="O10" s="17" t="str">
        <f>VLOOKUP(B10,'[1]MAR 2022'!$A:$L,12,FALSE)</f>
        <v>C02806BZ</v>
      </c>
      <c r="P10" s="18">
        <f>VLOOKUP(B10,'[1]MAR 2022'!$A:$K,11,FALSE)</f>
        <v>45323</v>
      </c>
      <c r="Q10" s="11" t="str">
        <f>VLOOKUP(B10,'[1]MAR 2022'!$A:$G,7,FALSE)</f>
        <v>KP03/10</v>
      </c>
      <c r="R10" s="19" t="str">
        <f>VLOOKUP(B10,'[1]MAR 2022'!$A:$I,9,FALSE)</f>
        <v>PT KUDAMAS JAYA MAKMUR SENTOSA</v>
      </c>
    </row>
    <row r="11" spans="1:20" ht="18.75" x14ac:dyDescent="0.3">
      <c r="A11" s="8">
        <v>2</v>
      </c>
      <c r="B11" s="20" t="s">
        <v>17</v>
      </c>
      <c r="C11" s="21" t="s">
        <v>18</v>
      </c>
      <c r="D11" s="22">
        <v>100</v>
      </c>
      <c r="E11" s="17" t="s">
        <v>19</v>
      </c>
      <c r="F11" s="8" t="s">
        <v>1231</v>
      </c>
      <c r="G11" s="11">
        <v>518.16</v>
      </c>
      <c r="H11" s="12">
        <v>569.976</v>
      </c>
      <c r="I11" s="13">
        <v>683.97119999999995</v>
      </c>
      <c r="J11" s="11">
        <v>600</v>
      </c>
      <c r="K11" s="11">
        <v>700</v>
      </c>
      <c r="L11" s="14">
        <f>VLOOKUP(B11,'[2]LP OBAT DAN BMHP ALL APRIL'!$B:$BC,54,FALSE)</f>
        <v>60</v>
      </c>
      <c r="M11" s="15"/>
      <c r="N11" s="16">
        <f t="shared" si="0"/>
        <v>60</v>
      </c>
      <c r="O11" s="17" t="s">
        <v>20</v>
      </c>
      <c r="P11" s="18">
        <v>45139</v>
      </c>
      <c r="Q11" s="18" t="s">
        <v>21</v>
      </c>
      <c r="R11" s="23" t="s">
        <v>22</v>
      </c>
    </row>
    <row r="12" spans="1:20" ht="18.75" x14ac:dyDescent="0.3">
      <c r="A12" s="8">
        <v>3</v>
      </c>
      <c r="B12" s="20" t="s">
        <v>23</v>
      </c>
      <c r="C12" s="21" t="s">
        <v>24</v>
      </c>
      <c r="D12" s="22">
        <v>100</v>
      </c>
      <c r="E12" s="17" t="s">
        <v>19</v>
      </c>
      <c r="F12" s="8" t="s">
        <v>1231</v>
      </c>
      <c r="G12" s="11">
        <f>VLOOKUP(B12,'[1]MEI 2022'!$A:$C,3,FALSE)</f>
        <v>509.04</v>
      </c>
      <c r="H12" s="24">
        <f>VLOOKUP(B12,'[1]MEI 2022'!$A:$D,4,FALSE)</f>
        <v>559.94400000000007</v>
      </c>
      <c r="I12" s="13">
        <f>VLOOKUP(B12,'[1]MEI 2022'!$A:$E,5,FALSE)</f>
        <v>671.93280000000004</v>
      </c>
      <c r="J12" s="11">
        <f t="shared" ref="J12:K14" si="1">ROUNDUP(H12,-2)</f>
        <v>600</v>
      </c>
      <c r="K12" s="11">
        <f t="shared" si="1"/>
        <v>700</v>
      </c>
      <c r="L12" s="14"/>
      <c r="M12" s="15">
        <f>VLOOKUP(B12,'[1]MEI 2022'!$A:$B,2,FALSE)</f>
        <v>100</v>
      </c>
      <c r="N12" s="16">
        <f t="shared" si="0"/>
        <v>100</v>
      </c>
      <c r="O12" s="11" t="str">
        <f>VLOOKUP(B12,'[1]MEI 2022'!$A:$L,12,FALSE)</f>
        <v>HTACVE22045</v>
      </c>
      <c r="P12" s="18">
        <f>VLOOKUP(B12,'[1]MEI 2022'!$A:$K,11,FALSE)</f>
        <v>45352</v>
      </c>
      <c r="Q12" s="18" t="str">
        <f>VLOOKUP(B12,'[1]MEI 2022'!$A:$G,7,FALSE)</f>
        <v>KP05/7</v>
      </c>
      <c r="R12" s="23" t="str">
        <f>VLOOKUP(B12,'[1]MEI 2022'!$A:$I,9,FALSE)</f>
        <v>PT PLANET EXCELENCIA PHARMACY</v>
      </c>
    </row>
    <row r="13" spans="1:20" ht="18.75" x14ac:dyDescent="0.3">
      <c r="A13" s="8">
        <v>4</v>
      </c>
      <c r="B13" s="25" t="s">
        <v>25</v>
      </c>
      <c r="C13" s="21" t="s">
        <v>26</v>
      </c>
      <c r="D13" s="22">
        <v>1</v>
      </c>
      <c r="E13" s="17" t="s">
        <v>27</v>
      </c>
      <c r="F13" s="8" t="s">
        <v>1231</v>
      </c>
      <c r="G13" s="11">
        <f>VLOOKUP(B13,'[1]MAR 2022'!$A:$C,3,FALSE)</f>
        <v>4363.5515000000005</v>
      </c>
      <c r="H13" s="12">
        <f>VLOOKUP(B13,'[1]MAR 2022'!$A:$D,4,FALSE)</f>
        <v>4799.9066500000008</v>
      </c>
      <c r="I13" s="13">
        <f>VLOOKUP(B13,'[1]MAR 2022'!$A:$E,5,FALSE)</f>
        <v>5759.8879800000004</v>
      </c>
      <c r="J13" s="11">
        <f t="shared" si="1"/>
        <v>4800</v>
      </c>
      <c r="K13" s="11">
        <f t="shared" si="1"/>
        <v>5800</v>
      </c>
      <c r="L13" s="14">
        <f>VLOOKUP(B13,'[2]LP OBAT DAN BMHP ALL APRIL'!$B:$BC,54,FALSE)</f>
        <v>10</v>
      </c>
      <c r="M13" s="15"/>
      <c r="N13" s="16">
        <f t="shared" si="0"/>
        <v>10</v>
      </c>
      <c r="O13" s="17" t="str">
        <f>VLOOKUP(B13,'[1]MAR 2022'!$A:$L,12,FALSE)</f>
        <v>1419</v>
      </c>
      <c r="P13" s="18">
        <f>VLOOKUP(B13,'[1]MAR 2022'!$A:$K,11,FALSE)</f>
        <v>45627</v>
      </c>
      <c r="Q13" s="11" t="str">
        <f>VLOOKUP(B13,'[1]MAR 2022'!$A:$G,7,FALSE)</f>
        <v>KP03/6</v>
      </c>
      <c r="R13" s="19" t="str">
        <f>VLOOKUP(B13,'[1]MAR 2022'!$A:$I,9,FALSE)</f>
        <v>PT SINGGASANA WITRA SURYAMAS</v>
      </c>
    </row>
    <row r="14" spans="1:20" ht="18.75" x14ac:dyDescent="0.3">
      <c r="A14" s="8">
        <v>5</v>
      </c>
      <c r="B14" s="20" t="s">
        <v>28</v>
      </c>
      <c r="C14" s="21" t="s">
        <v>29</v>
      </c>
      <c r="D14" s="22">
        <v>100</v>
      </c>
      <c r="E14" s="17" t="s">
        <v>30</v>
      </c>
      <c r="F14" s="8" t="s">
        <v>1231</v>
      </c>
      <c r="G14" s="11">
        <f>VLOOKUP(B14,'[3]JAN 2022'!$A:$C,3,FALSE)</f>
        <v>163.63999999999999</v>
      </c>
      <c r="H14" s="24">
        <f>VLOOKUP(B14,'[3]JAN 2022'!$A:$D,4,FALSE)</f>
        <v>180.00399999999999</v>
      </c>
      <c r="I14" s="13">
        <f>VLOOKUP(B14,'[3]JAN 2022'!$A:$E,5,FALSE)</f>
        <v>216.00479999999999</v>
      </c>
      <c r="J14" s="11">
        <f t="shared" si="1"/>
        <v>200</v>
      </c>
      <c r="K14" s="11">
        <f t="shared" si="1"/>
        <v>300</v>
      </c>
      <c r="L14" s="14">
        <f>VLOOKUP(B14,'[2]LP OBAT DAN BMHP ALL APRIL'!$B:$BC,54,FALSE)</f>
        <v>6</v>
      </c>
      <c r="M14" s="15"/>
      <c r="N14" s="16">
        <f t="shared" si="0"/>
        <v>6</v>
      </c>
      <c r="O14" s="11" t="str">
        <f>VLOOKUP(B14,'[3]JAN 2022'!$A:$L,12,FALSE)</f>
        <v>HTALOC16013</v>
      </c>
      <c r="P14" s="18">
        <f>VLOOKUP(B14,'[3]JAN 2022'!$A:$K,11,FALSE)</f>
        <v>45261</v>
      </c>
      <c r="Q14" s="18" t="str">
        <f>VLOOKUP(B14,'[3]JAN 2022'!$A:$G,7,FALSE)</f>
        <v>KP01/01</v>
      </c>
      <c r="R14" s="23" t="str">
        <f>VLOOKUP(B14,'[3]JAN 2022'!$A:$I,9,FALSE)</f>
        <v>PT ENSEVAL PUTERA MEGATRADING</v>
      </c>
    </row>
    <row r="15" spans="1:20" ht="18.75" x14ac:dyDescent="0.3">
      <c r="A15" s="8">
        <v>6</v>
      </c>
      <c r="B15" s="20" t="s">
        <v>31</v>
      </c>
      <c r="C15" s="21" t="s">
        <v>32</v>
      </c>
      <c r="D15" s="22">
        <v>100</v>
      </c>
      <c r="E15" s="17" t="s">
        <v>30</v>
      </c>
      <c r="F15" s="8" t="s">
        <v>1231</v>
      </c>
      <c r="G15" s="11">
        <v>164</v>
      </c>
      <c r="H15" s="24" t="e">
        <f>VLOOKUP(B15,'[3]JAN 2022'!$A:$D,4,FALSE)</f>
        <v>#N/A</v>
      </c>
      <c r="I15" s="13" t="e">
        <f>VLOOKUP(B15,'[3]JAN 2022'!$A:$E,5,FALSE)</f>
        <v>#N/A</v>
      </c>
      <c r="J15" s="11">
        <v>200</v>
      </c>
      <c r="K15" s="11">
        <v>300</v>
      </c>
      <c r="L15" s="14">
        <f>VLOOKUP(B15,'[2]LP OBAT DAN BMHP ALL APRIL'!$B:$BC,54,FALSE)</f>
        <v>100</v>
      </c>
      <c r="M15" s="15"/>
      <c r="N15" s="16">
        <f t="shared" si="0"/>
        <v>100</v>
      </c>
      <c r="O15" s="11" t="s">
        <v>33</v>
      </c>
      <c r="P15" s="18">
        <v>45139</v>
      </c>
      <c r="Q15" s="18"/>
      <c r="R15" s="19" t="s">
        <v>22</v>
      </c>
    </row>
    <row r="16" spans="1:20" ht="18.75" x14ac:dyDescent="0.3">
      <c r="A16" s="8">
        <v>7</v>
      </c>
      <c r="B16" s="20" t="s">
        <v>34</v>
      </c>
      <c r="C16" s="21" t="s">
        <v>35</v>
      </c>
      <c r="D16" s="22">
        <v>100</v>
      </c>
      <c r="E16" s="17" t="s">
        <v>30</v>
      </c>
      <c r="F16" s="8" t="s">
        <v>1231</v>
      </c>
      <c r="G16" s="11">
        <f>VLOOKUP(B16,'[1]APR 2022'!$A:$C,3,FALSE)</f>
        <v>163.63999999999999</v>
      </c>
      <c r="H16" s="12">
        <f>VLOOKUP(B16,'[1]APR 2022'!$A:$D,4,FALSE)</f>
        <v>180.00399999999999</v>
      </c>
      <c r="I16" s="13">
        <f>VLOOKUP(B16,'[1]APR 2022'!$A:$E,5,FALSE)</f>
        <v>216.00479999999999</v>
      </c>
      <c r="J16" s="11">
        <f t="shared" ref="J16:K18" si="2">ROUNDUP(H16,-2)</f>
        <v>200</v>
      </c>
      <c r="K16" s="11">
        <f t="shared" si="2"/>
        <v>300</v>
      </c>
      <c r="L16" s="14">
        <f>VLOOKUP(B16,'[2]LP OBAT DAN BMHP ALL APRIL'!$B:$BC,54,FALSE)</f>
        <v>100</v>
      </c>
      <c r="M16" s="15"/>
      <c r="N16" s="26">
        <f t="shared" si="0"/>
        <v>100</v>
      </c>
      <c r="O16" s="17" t="str">
        <f>VLOOKUP(B16,'[1]APR 2022'!$A:$L,12,FALSE)</f>
        <v>HTALOC21035</v>
      </c>
      <c r="P16" s="18">
        <f>VLOOKUP(B16,'[1]APR 2022'!$A:$K,11,FALSE)</f>
        <v>45323</v>
      </c>
      <c r="Q16" s="11" t="str">
        <f>VLOOKUP(B16,'[1]APR 2022'!$A:$G,7,FALSE)</f>
        <v>KP04/3</v>
      </c>
      <c r="R16" s="19" t="str">
        <f>VLOOKUP(B16,'[1]APR 2022'!$A:$I,9,FALSE)</f>
        <v>PT Enseval Putera Megatrading</v>
      </c>
    </row>
    <row r="17" spans="1:18" ht="18.75" x14ac:dyDescent="0.3">
      <c r="A17" s="8">
        <v>8</v>
      </c>
      <c r="B17" s="20" t="s">
        <v>36</v>
      </c>
      <c r="C17" s="21" t="s">
        <v>37</v>
      </c>
      <c r="D17" s="22">
        <v>100</v>
      </c>
      <c r="E17" s="17" t="s">
        <v>30</v>
      </c>
      <c r="F17" s="8" t="s">
        <v>1231</v>
      </c>
      <c r="G17" s="11">
        <f>VLOOKUP(B17,'[1]MEI 2022'!$A:$C,3,FALSE)</f>
        <v>156.36363636363635</v>
      </c>
      <c r="H17" s="24">
        <f>VLOOKUP(B17,'[1]MEI 2022'!$A:$D,4,FALSE)</f>
        <v>172</v>
      </c>
      <c r="I17" s="13">
        <f>VLOOKUP(B17,'[1]MEI 2022'!$A:$E,5,FALSE)</f>
        <v>206.4</v>
      </c>
      <c r="J17" s="11">
        <f t="shared" si="2"/>
        <v>200</v>
      </c>
      <c r="K17" s="11">
        <f t="shared" si="2"/>
        <v>300</v>
      </c>
      <c r="L17" s="14"/>
      <c r="M17" s="15">
        <f>VLOOKUP(B17,'[1]MEI 2022'!$A:$B,2,FALSE)</f>
        <v>100</v>
      </c>
      <c r="N17" s="16">
        <f t="shared" si="0"/>
        <v>100</v>
      </c>
      <c r="O17" s="11" t="str">
        <f>VLOOKUP(B17,'[1]MEI 2022'!$A:$L,12,FALSE)</f>
        <v>HTALOC21036</v>
      </c>
      <c r="P17" s="18">
        <f>VLOOKUP(B17,'[1]MEI 2022'!$A:$K,11,FALSE)</f>
        <v>45323</v>
      </c>
      <c r="Q17" s="18" t="str">
        <f>VLOOKUP(B17,'[1]MEI 2022'!$A:$G,7,FALSE)</f>
        <v>KP05/2</v>
      </c>
      <c r="R17" s="23" t="str">
        <f>VLOOKUP(B17,'[1]MEI 2022'!$A:$I,9,FALSE)</f>
        <v>PT KUDAMAS JAYA MAKMUR SENTOSA</v>
      </c>
    </row>
    <row r="18" spans="1:18" ht="18.75" x14ac:dyDescent="0.3">
      <c r="A18" s="8">
        <v>9</v>
      </c>
      <c r="B18" s="20" t="s">
        <v>38</v>
      </c>
      <c r="C18" s="21" t="s">
        <v>39</v>
      </c>
      <c r="D18" s="22">
        <v>100</v>
      </c>
      <c r="E18" s="17" t="s">
        <v>30</v>
      </c>
      <c r="F18" s="8" t="s">
        <v>1231</v>
      </c>
      <c r="G18" s="11">
        <f>VLOOKUP(B18,'[1]MEI 2022'!$A:$C,3,FALSE)</f>
        <v>156.36363636363635</v>
      </c>
      <c r="H18" s="24">
        <f>VLOOKUP(B18,'[1]MEI 2022'!$A:$D,4,FALSE)</f>
        <v>172</v>
      </c>
      <c r="I18" s="13">
        <f>VLOOKUP(B18,'[1]MEI 2022'!$A:$E,5,FALSE)</f>
        <v>206.4</v>
      </c>
      <c r="J18" s="11">
        <f t="shared" si="2"/>
        <v>200</v>
      </c>
      <c r="K18" s="11">
        <f t="shared" si="2"/>
        <v>300</v>
      </c>
      <c r="L18" s="14"/>
      <c r="M18" s="15">
        <f>VLOOKUP(B18,'[1]MEI 2022'!$A:$B,2,FALSE)</f>
        <v>100</v>
      </c>
      <c r="N18" s="16">
        <f t="shared" si="0"/>
        <v>100</v>
      </c>
      <c r="O18" s="11" t="str">
        <f>VLOOKUP(B18,'[1]MEI 2022'!$A:$L,12,FALSE)</f>
        <v>HTALOC21039</v>
      </c>
      <c r="P18" s="18">
        <f>VLOOKUP(B18,'[1]MEI 2022'!$A:$K,11,FALSE)</f>
        <v>45323</v>
      </c>
      <c r="Q18" s="18" t="str">
        <f>VLOOKUP(B18,'[1]MEI 2022'!$A:$G,7,FALSE)</f>
        <v>KP05/10</v>
      </c>
      <c r="R18" s="23" t="str">
        <f>VLOOKUP(B18,'[1]MEI 2022'!$A:$I,9,FALSE)</f>
        <v>PT KUDAMAS JAYA MAKMUR SENTOSA</v>
      </c>
    </row>
    <row r="19" spans="1:18" ht="18.75" x14ac:dyDescent="0.3">
      <c r="A19" s="8">
        <v>10</v>
      </c>
      <c r="B19" s="20" t="s">
        <v>40</v>
      </c>
      <c r="C19" s="21" t="s">
        <v>41</v>
      </c>
      <c r="D19" s="17">
        <v>100</v>
      </c>
      <c r="E19" s="17" t="s">
        <v>30</v>
      </c>
      <c r="F19" s="8" t="s">
        <v>1231</v>
      </c>
      <c r="G19" s="11">
        <v>156</v>
      </c>
      <c r="H19" s="24"/>
      <c r="I19" s="13"/>
      <c r="J19" s="11">
        <v>200</v>
      </c>
      <c r="K19" s="11">
        <v>300</v>
      </c>
      <c r="L19" s="14">
        <f>VLOOKUP(B19,'[2]LP OBAT DAN BMHP ALL APRIL'!$B:$BC,54,FALSE)</f>
        <v>115</v>
      </c>
      <c r="M19" s="15"/>
      <c r="N19" s="16">
        <f t="shared" si="0"/>
        <v>115</v>
      </c>
      <c r="O19" s="11" t="s">
        <v>42</v>
      </c>
      <c r="P19" s="18">
        <v>45261</v>
      </c>
      <c r="Q19" s="18"/>
      <c r="R19" s="23" t="s">
        <v>22</v>
      </c>
    </row>
    <row r="20" spans="1:18" ht="18.75" x14ac:dyDescent="0.3">
      <c r="A20" s="8">
        <v>11</v>
      </c>
      <c r="B20" s="20" t="s">
        <v>43</v>
      </c>
      <c r="C20" s="21" t="s">
        <v>44</v>
      </c>
      <c r="D20" s="17">
        <v>100</v>
      </c>
      <c r="E20" s="17" t="s">
        <v>30</v>
      </c>
      <c r="F20" s="8" t="s">
        <v>1231</v>
      </c>
      <c r="G20" s="11">
        <f>VLOOKUP(B20,'[1]MEI 2022'!$A:$C,3,FALSE)</f>
        <v>369.39</v>
      </c>
      <c r="H20" s="24">
        <f>VLOOKUP(B20,'[1]MEI 2022'!$A:$D,4,FALSE)</f>
        <v>406.32900000000001</v>
      </c>
      <c r="I20" s="13">
        <f>VLOOKUP(B20,'[1]MEI 2022'!$A:$E,5,FALSE)</f>
        <v>487.59479999999996</v>
      </c>
      <c r="J20" s="11">
        <f>ROUNDUP(H20,-2)</f>
        <v>500</v>
      </c>
      <c r="K20" s="11">
        <f>ROUNDUP(I20,-2)</f>
        <v>500</v>
      </c>
      <c r="L20" s="14"/>
      <c r="M20" s="15">
        <f>VLOOKUP(B20,'[1]MEI 2022'!$A:$B,2,FALSE)</f>
        <v>200</v>
      </c>
      <c r="N20" s="16">
        <f t="shared" si="0"/>
        <v>200</v>
      </c>
      <c r="O20" s="11" t="str">
        <f>VLOOKUP(B20,'[1]MEI 2022'!$A:$L,12,FALSE)</f>
        <v>HTALOD21032</v>
      </c>
      <c r="P20" s="18">
        <f>VLOOKUP(B20,'[1]MEI 2022'!$A:$K,11,FALSE)</f>
        <v>45292</v>
      </c>
      <c r="Q20" s="18" t="str">
        <f>VLOOKUP(B20,'[1]MEI 2022'!$A:$G,7,FALSE)</f>
        <v>KP05/7</v>
      </c>
      <c r="R20" s="23" t="str">
        <f>VLOOKUP(B20,'[1]MEI 2022'!$A:$I,9,FALSE)</f>
        <v>PT PLANET EXCELENCIA PHARMACY</v>
      </c>
    </row>
    <row r="21" spans="1:18" ht="18.75" x14ac:dyDescent="0.3">
      <c r="A21" s="8">
        <v>12</v>
      </c>
      <c r="B21" s="27" t="s">
        <v>45</v>
      </c>
      <c r="C21" s="28" t="s">
        <v>46</v>
      </c>
      <c r="D21" s="17">
        <v>100</v>
      </c>
      <c r="E21" s="17" t="s">
        <v>47</v>
      </c>
      <c r="F21" s="17" t="s">
        <v>1232</v>
      </c>
      <c r="G21" s="11">
        <v>1284</v>
      </c>
      <c r="H21" s="24"/>
      <c r="I21" s="13"/>
      <c r="J21" s="11">
        <v>1500</v>
      </c>
      <c r="K21" s="11">
        <v>1700</v>
      </c>
      <c r="L21" s="14">
        <f>VLOOKUP(B21,'[2]LP OBAT DAN BMHP ALL APRIL'!$B:$BC,54,FALSE)</f>
        <v>20</v>
      </c>
      <c r="M21" s="15"/>
      <c r="N21" s="16">
        <f t="shared" si="0"/>
        <v>20</v>
      </c>
      <c r="O21" s="11" t="s">
        <v>48</v>
      </c>
      <c r="P21" s="18">
        <v>45597</v>
      </c>
      <c r="Q21" s="18"/>
      <c r="R21" s="23" t="s">
        <v>175</v>
      </c>
    </row>
    <row r="22" spans="1:18" ht="18.75" x14ac:dyDescent="0.3">
      <c r="A22" s="8">
        <v>13</v>
      </c>
      <c r="B22" s="27" t="s">
        <v>49</v>
      </c>
      <c r="C22" s="28" t="s">
        <v>50</v>
      </c>
      <c r="D22" s="17">
        <v>100</v>
      </c>
      <c r="E22" s="17" t="s">
        <v>47</v>
      </c>
      <c r="F22" s="17" t="s">
        <v>1232</v>
      </c>
      <c r="G22" s="11">
        <f>VLOOKUP(B22,'[1]APR 2022'!$A:$C,3,FALSE)</f>
        <v>1283.52</v>
      </c>
      <c r="H22" s="12">
        <f>VLOOKUP(B22,'[1]APR 2022'!$A:$D,4,FALSE)</f>
        <v>1411.8720000000001</v>
      </c>
      <c r="I22" s="13">
        <f>VLOOKUP(B22,'[1]APR 2022'!$A:$E,5,FALSE)</f>
        <v>1694.2464</v>
      </c>
      <c r="J22" s="11">
        <f>ROUNDUP(H22,-2)</f>
        <v>1500</v>
      </c>
      <c r="K22" s="11">
        <f>ROUNDUP(I22,-2)</f>
        <v>1700</v>
      </c>
      <c r="L22" s="14">
        <f>VLOOKUP(B22,'[2]LP OBAT DAN BMHP ALL APRIL'!$B:$BC,54,FALSE)</f>
        <v>100</v>
      </c>
      <c r="M22" s="15"/>
      <c r="N22" s="26">
        <f t="shared" si="0"/>
        <v>100</v>
      </c>
      <c r="O22" s="17" t="str">
        <f>VLOOKUP(B22,'[1]APR 2022'!$A:$L,12,FALSE)</f>
        <v>193MA01</v>
      </c>
      <c r="P22" s="18">
        <f>VLOOKUP(B22,'[1]APR 2022'!$A:$K,11,FALSE)</f>
        <v>45597</v>
      </c>
      <c r="Q22" s="11" t="str">
        <f>VLOOKUP(B22,'[1]APR 2022'!$A:$G,7,FALSE)</f>
        <v>KP04/2</v>
      </c>
      <c r="R22" s="19" t="str">
        <f>VLOOKUP(B22,'[1]APR 2022'!$A:$I,9,FALSE)</f>
        <v>PT SINGGASANA WITRA SURYAMAS</v>
      </c>
    </row>
    <row r="23" spans="1:18" ht="18.75" x14ac:dyDescent="0.3">
      <c r="A23" s="8">
        <v>14</v>
      </c>
      <c r="B23" s="20" t="s">
        <v>51</v>
      </c>
      <c r="C23" s="21" t="s">
        <v>52</v>
      </c>
      <c r="D23" s="22">
        <v>1</v>
      </c>
      <c r="E23" s="17" t="s">
        <v>53</v>
      </c>
      <c r="F23" s="8" t="s">
        <v>1231</v>
      </c>
      <c r="G23" s="11">
        <v>4373.72</v>
      </c>
      <c r="H23" s="29">
        <v>4811.0920000000006</v>
      </c>
      <c r="I23" s="13">
        <v>5773.3104000000003</v>
      </c>
      <c r="J23" s="11">
        <v>4900</v>
      </c>
      <c r="K23" s="11">
        <v>5800</v>
      </c>
      <c r="L23" s="14">
        <f>VLOOKUP(B23,'[2]LP OBAT DAN BMHP ALL APRIL'!$B:$BC,54,FALSE)</f>
        <v>10</v>
      </c>
      <c r="M23" s="15"/>
      <c r="N23" s="16">
        <f t="shared" si="0"/>
        <v>10</v>
      </c>
      <c r="O23" s="30" t="s">
        <v>54</v>
      </c>
      <c r="P23" s="31">
        <v>44748</v>
      </c>
      <c r="Q23" s="32" t="s">
        <v>55</v>
      </c>
      <c r="R23" s="33" t="s">
        <v>56</v>
      </c>
    </row>
    <row r="24" spans="1:18" ht="18.75" x14ac:dyDescent="0.3">
      <c r="A24" s="8">
        <v>15</v>
      </c>
      <c r="B24" s="25" t="s">
        <v>57</v>
      </c>
      <c r="C24" s="34" t="s">
        <v>58</v>
      </c>
      <c r="D24" s="22">
        <v>100</v>
      </c>
      <c r="E24" s="17" t="s">
        <v>30</v>
      </c>
      <c r="F24" s="8" t="s">
        <v>1231</v>
      </c>
      <c r="G24" s="11">
        <f>VLOOKUP(B24,'[1]APR 2022'!$A:$C,3,FALSE)</f>
        <v>220</v>
      </c>
      <c r="H24" s="24">
        <f>VLOOKUP(B24,'[1]APR 2022'!$A:$D,4,FALSE)</f>
        <v>242.00000000000003</v>
      </c>
      <c r="I24" s="13">
        <f>VLOOKUP(B24,'[1]APR 2022'!$A:$E,5,FALSE)</f>
        <v>290.40000000000003</v>
      </c>
      <c r="J24" s="11">
        <f>ROUNDUP(H24,-2)</f>
        <v>300</v>
      </c>
      <c r="K24" s="11">
        <f>ROUNDUP(I24,-2)</f>
        <v>300</v>
      </c>
      <c r="L24" s="14">
        <f>VLOOKUP(B24,'[2]LP OBAT DAN BMHP ALL APRIL'!$B:$BC,54,FALSE)</f>
        <v>391</v>
      </c>
      <c r="M24" s="15"/>
      <c r="N24" s="16">
        <f t="shared" si="0"/>
        <v>391</v>
      </c>
      <c r="O24" s="11" t="str">
        <f>VLOOKUP(B24,'[1]APR 2022'!$A:$L,12,FALSE)</f>
        <v>0962IJ0030</v>
      </c>
      <c r="P24" s="18">
        <f>VLOOKUP(B24,'[1]APR 2022'!$A:$K,11,FALSE)</f>
        <v>46296</v>
      </c>
      <c r="Q24" s="18" t="str">
        <f>VLOOKUP(B24,'[1]APR 2022'!$A:$G,7,FALSE)</f>
        <v>KP04/5</v>
      </c>
      <c r="R24" s="23" t="str">
        <f>VLOOKUP(B24,'[1]APR 2022'!$A:$I,9,FALSE)</f>
        <v>PT PENTA VALENT</v>
      </c>
    </row>
    <row r="25" spans="1:18" ht="18.75" x14ac:dyDescent="0.3">
      <c r="A25" s="8">
        <v>16</v>
      </c>
      <c r="B25" s="25" t="s">
        <v>59</v>
      </c>
      <c r="C25" s="34" t="s">
        <v>60</v>
      </c>
      <c r="D25" s="22">
        <v>100</v>
      </c>
      <c r="E25" s="17" t="s">
        <v>30</v>
      </c>
      <c r="F25" s="8" t="s">
        <v>1231</v>
      </c>
      <c r="G25" s="11">
        <f>VLOOKUP(B25,'[1]MAR 2022'!$A:$C,3,FALSE)</f>
        <v>140</v>
      </c>
      <c r="H25" s="12">
        <f>VLOOKUP(B25,'[1]MAR 2022'!$A:$D,4,FALSE)</f>
        <v>154</v>
      </c>
      <c r="I25" s="13">
        <f>VLOOKUP(B25,'[1]MAR 2022'!$A:$E,5,FALSE)</f>
        <v>184.79999999999998</v>
      </c>
      <c r="J25" s="11">
        <f>ROUNDUP(H25,-2)</f>
        <v>200</v>
      </c>
      <c r="K25" s="11">
        <f>ROUNDUP(I25,-2)</f>
        <v>200</v>
      </c>
      <c r="L25" s="14">
        <f>VLOOKUP(B25,'[2]LP OBAT DAN BMHP ALL APRIL'!$B:$BC,54,FALSE)</f>
        <v>0</v>
      </c>
      <c r="M25" s="15"/>
      <c r="N25" s="16">
        <f t="shared" si="0"/>
        <v>0</v>
      </c>
      <c r="O25" s="17" t="str">
        <f>VLOOKUP(B25,'[1]MAR 2022'!$A:$L,12,FALSE)</f>
        <v>09621I0110</v>
      </c>
      <c r="P25" s="18">
        <f>VLOOKUP(B25,'[1]MAR 2022'!$A:$K,11,FALSE)</f>
        <v>46266</v>
      </c>
      <c r="Q25" s="11" t="str">
        <f>VLOOKUP(B25,'[1]MAR 2022'!$A:$G,7,FALSE)</f>
        <v>KP03/5</v>
      </c>
      <c r="R25" s="19" t="str">
        <f>VLOOKUP(B25,'[1]MAR 2022'!$A:$I,9,FALSE)</f>
        <v>PT PENTA VALENT</v>
      </c>
    </row>
    <row r="26" spans="1:18" ht="18.75" x14ac:dyDescent="0.3">
      <c r="A26" s="8">
        <v>17</v>
      </c>
      <c r="B26" s="20" t="s">
        <v>61</v>
      </c>
      <c r="C26" s="21" t="s">
        <v>62</v>
      </c>
      <c r="D26" s="17">
        <v>100</v>
      </c>
      <c r="E26" s="17" t="s">
        <v>30</v>
      </c>
      <c r="F26" s="8" t="s">
        <v>1231</v>
      </c>
      <c r="G26" s="11">
        <v>188.63636363636363</v>
      </c>
      <c r="H26" s="12">
        <v>207.5</v>
      </c>
      <c r="I26" s="13">
        <v>249</v>
      </c>
      <c r="J26" s="11">
        <v>300</v>
      </c>
      <c r="K26" s="11">
        <v>300</v>
      </c>
      <c r="L26" s="14">
        <f>VLOOKUP(B26,'[2]LP OBAT DAN BMHP ALL APRIL'!$B:$BC,54,FALSE)</f>
        <v>0</v>
      </c>
      <c r="M26" s="15"/>
      <c r="N26" s="16">
        <f t="shared" si="0"/>
        <v>0</v>
      </c>
      <c r="O26" s="17" t="s">
        <v>63</v>
      </c>
      <c r="P26" s="18">
        <v>45170</v>
      </c>
      <c r="Q26" s="11" t="s">
        <v>64</v>
      </c>
      <c r="R26" s="19" t="s">
        <v>65</v>
      </c>
    </row>
    <row r="27" spans="1:18" ht="18.75" x14ac:dyDescent="0.3">
      <c r="A27" s="8">
        <v>18</v>
      </c>
      <c r="B27" s="20" t="s">
        <v>66</v>
      </c>
      <c r="C27" s="21" t="s">
        <v>67</v>
      </c>
      <c r="D27" s="17">
        <v>100</v>
      </c>
      <c r="E27" s="17" t="s">
        <v>30</v>
      </c>
      <c r="F27" s="8" t="s">
        <v>1231</v>
      </c>
      <c r="G27" s="11">
        <v>188.63636363636363</v>
      </c>
      <c r="H27" s="12">
        <v>207.5</v>
      </c>
      <c r="I27" s="13">
        <v>249</v>
      </c>
      <c r="J27" s="11">
        <v>300</v>
      </c>
      <c r="K27" s="11">
        <v>300</v>
      </c>
      <c r="L27" s="14">
        <f>VLOOKUP(B27,'[2]LP OBAT DAN BMHP ALL APRIL'!$B:$BC,54,FALSE)</f>
        <v>0</v>
      </c>
      <c r="M27" s="15"/>
      <c r="N27" s="16">
        <f t="shared" si="0"/>
        <v>0</v>
      </c>
      <c r="O27" s="17" t="s">
        <v>68</v>
      </c>
      <c r="P27" s="18">
        <v>45170</v>
      </c>
      <c r="Q27" s="11" t="s">
        <v>64</v>
      </c>
      <c r="R27" s="19" t="s">
        <v>65</v>
      </c>
    </row>
    <row r="28" spans="1:18" ht="18.75" x14ac:dyDescent="0.3">
      <c r="A28" s="8">
        <v>19</v>
      </c>
      <c r="B28" s="20" t="s">
        <v>69</v>
      </c>
      <c r="C28" s="21" t="s">
        <v>70</v>
      </c>
      <c r="D28" s="17">
        <v>100</v>
      </c>
      <c r="E28" s="17" t="s">
        <v>30</v>
      </c>
      <c r="F28" s="8" t="s">
        <v>1231</v>
      </c>
      <c r="G28" s="11">
        <f>VLOOKUP(B28,'[1]APR 2022'!$A:$C,3,FALSE)</f>
        <v>236.34420000000003</v>
      </c>
      <c r="H28" s="12">
        <f>VLOOKUP(B28,'[1]APR 2022'!$A:$D,4,FALSE)</f>
        <v>259.97862000000003</v>
      </c>
      <c r="I28" s="13">
        <f>VLOOKUP(B28,'[1]APR 2022'!$A:$E,5,FALSE)</f>
        <v>311.97434400000003</v>
      </c>
      <c r="J28" s="11">
        <f t="shared" ref="J28:K33" si="3">ROUNDUP(H28,-2)</f>
        <v>300</v>
      </c>
      <c r="K28" s="11">
        <f t="shared" si="3"/>
        <v>400</v>
      </c>
      <c r="L28" s="14">
        <f>VLOOKUP(B28,'[2]LP OBAT DAN BMHP ALL APRIL'!$B:$BC,54,FALSE)</f>
        <v>72</v>
      </c>
      <c r="M28" s="15"/>
      <c r="N28" s="26">
        <f t="shared" si="0"/>
        <v>72</v>
      </c>
      <c r="O28" s="17" t="str">
        <f>VLOOKUP(B28,'[1]APR 2022'!$A:$L,12,FALSE)</f>
        <v>HTALNF21497</v>
      </c>
      <c r="P28" s="18">
        <f>VLOOKUP(B28,'[1]APR 2022'!$A:$K,11,FALSE)</f>
        <v>45292</v>
      </c>
      <c r="Q28" s="11" t="str">
        <f>VLOOKUP(B28,'[1]APR 2022'!$A:$G,7,FALSE)</f>
        <v>KP04/3</v>
      </c>
      <c r="R28" s="19" t="str">
        <f>VLOOKUP(B28,'[1]APR 2022'!$A:$I,9,FALSE)</f>
        <v>PT Enseval Putera Megatrading</v>
      </c>
    </row>
    <row r="29" spans="1:18" ht="18.75" x14ac:dyDescent="0.3">
      <c r="A29" s="8">
        <v>20</v>
      </c>
      <c r="B29" s="20" t="s">
        <v>71</v>
      </c>
      <c r="C29" s="21" t="s">
        <v>72</v>
      </c>
      <c r="D29" s="17">
        <v>100</v>
      </c>
      <c r="E29" s="17" t="s">
        <v>30</v>
      </c>
      <c r="F29" s="8" t="s">
        <v>1231</v>
      </c>
      <c r="G29" s="11">
        <f>VLOOKUP(B29,'[1]MEI 2022'!$A:$C,3,FALSE)</f>
        <v>196.81818181818181</v>
      </c>
      <c r="H29" s="24">
        <f>VLOOKUP(B29,'[1]MEI 2022'!$A:$D,4,FALSE)</f>
        <v>216.5</v>
      </c>
      <c r="I29" s="13">
        <f>VLOOKUP(B29,'[1]MEI 2022'!$A:$E,5,FALSE)</f>
        <v>259.8</v>
      </c>
      <c r="J29" s="11">
        <f t="shared" si="3"/>
        <v>300</v>
      </c>
      <c r="K29" s="11">
        <f t="shared" si="3"/>
        <v>300</v>
      </c>
      <c r="L29" s="14"/>
      <c r="M29" s="15">
        <f>VLOOKUP(B29,'[1]MEI 2022'!$A:$B,2,FALSE)</f>
        <v>600</v>
      </c>
      <c r="N29" s="16">
        <f t="shared" si="0"/>
        <v>600</v>
      </c>
      <c r="O29" s="11" t="str">
        <f>VLOOKUP(B29,'[1]MEI 2022'!$A:$L,12,FALSE)</f>
        <v>HTALNE22512</v>
      </c>
      <c r="P29" s="18">
        <f>VLOOKUP(B29,'[1]MEI 2022'!$A:$K,11,FALSE)</f>
        <v>45352</v>
      </c>
      <c r="Q29" s="18" t="str">
        <f>VLOOKUP(B29,'[1]MEI 2022'!$A:$G,7,FALSE)</f>
        <v>KP05/2</v>
      </c>
      <c r="R29" s="23" t="str">
        <f>VLOOKUP(B29,'[1]MEI 2022'!$A:$I,9,FALSE)</f>
        <v>PT KUDAMAS JAYA MAKMUR SENTOSA</v>
      </c>
    </row>
    <row r="30" spans="1:18" ht="18.75" x14ac:dyDescent="0.3">
      <c r="A30" s="8">
        <v>21</v>
      </c>
      <c r="B30" s="20" t="s">
        <v>73</v>
      </c>
      <c r="C30" s="21" t="s">
        <v>74</v>
      </c>
      <c r="D30" s="17">
        <v>100</v>
      </c>
      <c r="E30" s="17" t="s">
        <v>30</v>
      </c>
      <c r="F30" s="8" t="s">
        <v>1231</v>
      </c>
      <c r="G30" s="11">
        <f>VLOOKUP(B30,'[1]MEI 2022'!$A:$C,3,FALSE)</f>
        <v>196.81818181818181</v>
      </c>
      <c r="H30" s="24">
        <f>VLOOKUP(B30,'[1]MEI 2022'!$A:$D,4,FALSE)</f>
        <v>216.5</v>
      </c>
      <c r="I30" s="13">
        <f>VLOOKUP(B30,'[1]MEI 2022'!$A:$E,5,FALSE)</f>
        <v>259.8</v>
      </c>
      <c r="J30" s="11">
        <f t="shared" si="3"/>
        <v>300</v>
      </c>
      <c r="K30" s="11">
        <f t="shared" si="3"/>
        <v>300</v>
      </c>
      <c r="L30" s="14"/>
      <c r="M30" s="15">
        <f>VLOOKUP(B30,'[1]MEI 2022'!$A:$B,2,FALSE)</f>
        <v>300</v>
      </c>
      <c r="N30" s="16">
        <f t="shared" si="0"/>
        <v>300</v>
      </c>
      <c r="O30" s="11" t="str">
        <f>VLOOKUP(B30,'[1]MEI 2022'!$A:$L,12,FALSE)</f>
        <v>HTALNE22512</v>
      </c>
      <c r="P30" s="18">
        <f>VLOOKUP(B30,'[1]MEI 2022'!$A:$K,11,FALSE)</f>
        <v>45352</v>
      </c>
      <c r="Q30" s="18" t="str">
        <f>VLOOKUP(B30,'[1]MEI 2022'!$A:$G,7,FALSE)</f>
        <v>KP05/10</v>
      </c>
      <c r="R30" s="23" t="str">
        <f>VLOOKUP(B30,'[1]MEI 2022'!$A:$I,9,FALSE)</f>
        <v>PT KUDAMAS JAYA MAKMUR SENTOSA</v>
      </c>
    </row>
    <row r="31" spans="1:18" ht="18.75" x14ac:dyDescent="0.3">
      <c r="A31" s="8">
        <v>23</v>
      </c>
      <c r="B31" s="20" t="s">
        <v>75</v>
      </c>
      <c r="C31" s="21" t="s">
        <v>76</v>
      </c>
      <c r="D31" s="17">
        <v>100</v>
      </c>
      <c r="E31" s="17" t="s">
        <v>30</v>
      </c>
      <c r="F31" s="8" t="s">
        <v>1231</v>
      </c>
      <c r="G31" s="11">
        <f>VLOOKUP(B31,'[1]APR 2022'!$A:$C,3,FALSE)</f>
        <v>418.2</v>
      </c>
      <c r="H31" s="12">
        <f>VLOOKUP(B31,'[1]APR 2022'!$A:$D,4,FALSE)</f>
        <v>460.02000000000004</v>
      </c>
      <c r="I31" s="13">
        <f>VLOOKUP(B31,'[1]APR 2022'!$A:$E,5,FALSE)</f>
        <v>552.024</v>
      </c>
      <c r="J31" s="11">
        <f t="shared" si="3"/>
        <v>500</v>
      </c>
      <c r="K31" s="11">
        <f t="shared" si="3"/>
        <v>600</v>
      </c>
      <c r="L31" s="14">
        <f>VLOOKUP(B31,'[2]LP OBAT DAN BMHP ALL APRIL'!$B:$BC,54,FALSE)</f>
        <v>53</v>
      </c>
      <c r="M31" s="15"/>
      <c r="N31" s="26">
        <f t="shared" si="0"/>
        <v>53</v>
      </c>
      <c r="O31" s="17" t="str">
        <f>VLOOKUP(B31,'[1]APR 2022'!$A:$L,12,FALSE)</f>
        <v>HTALNF21368</v>
      </c>
      <c r="P31" s="18">
        <f>VLOOKUP(B31,'[1]APR 2022'!$A:$K,11,FALSE)</f>
        <v>45323</v>
      </c>
      <c r="Q31" s="11" t="str">
        <f>VLOOKUP(B31,'[1]APR 2022'!$A:$G,7,FALSE)</f>
        <v>KP04/3</v>
      </c>
      <c r="R31" s="19" t="str">
        <f>VLOOKUP(B31,'[1]APR 2022'!$A:$I,9,FALSE)</f>
        <v>PT Enseval Putera Megatrading</v>
      </c>
    </row>
    <row r="32" spans="1:18" ht="18.75" x14ac:dyDescent="0.3">
      <c r="A32" s="8">
        <v>24</v>
      </c>
      <c r="B32" s="20" t="s">
        <v>77</v>
      </c>
      <c r="C32" s="21" t="s">
        <v>78</v>
      </c>
      <c r="D32" s="17">
        <v>100</v>
      </c>
      <c r="E32" s="17" t="s">
        <v>30</v>
      </c>
      <c r="F32" s="8" t="s">
        <v>1231</v>
      </c>
      <c r="G32" s="11">
        <f>VLOOKUP(B32,'[1]MEI 2022'!$A:$C,3,FALSE)</f>
        <v>373.63636363636363</v>
      </c>
      <c r="H32" s="24">
        <f>VLOOKUP(B32,'[1]MEI 2022'!$A:$D,4,FALSE)</f>
        <v>411</v>
      </c>
      <c r="I32" s="13">
        <f>VLOOKUP(B32,'[1]MEI 2022'!$A:$E,5,FALSE)</f>
        <v>493.2</v>
      </c>
      <c r="J32" s="11">
        <f t="shared" si="3"/>
        <v>500</v>
      </c>
      <c r="K32" s="11">
        <f t="shared" si="3"/>
        <v>500</v>
      </c>
      <c r="L32" s="14"/>
      <c r="M32" s="15">
        <f>VLOOKUP(B32,'[1]MEI 2022'!$A:$B,2,FALSE)</f>
        <v>600</v>
      </c>
      <c r="N32" s="16">
        <f t="shared" si="0"/>
        <v>600</v>
      </c>
      <c r="O32" s="11" t="str">
        <f>VLOOKUP(B32,'[1]MEI 2022'!$A:$L,12,FALSE)</f>
        <v>HTALNF22386</v>
      </c>
      <c r="P32" s="18">
        <f>VLOOKUP(B32,'[1]MEI 2022'!$A:$K,11,FALSE)</f>
        <v>45352</v>
      </c>
      <c r="Q32" s="18" t="str">
        <f>VLOOKUP(B32,'[1]MEI 2022'!$A:$G,7,FALSE)</f>
        <v>KP05/2</v>
      </c>
      <c r="R32" s="23" t="str">
        <f>VLOOKUP(B32,'[1]MEI 2022'!$A:$I,9,FALSE)</f>
        <v>PT KUDAMAS JAYA MAKMUR SENTOSA</v>
      </c>
    </row>
    <row r="33" spans="1:18" ht="18.75" x14ac:dyDescent="0.3">
      <c r="A33" s="8">
        <v>25</v>
      </c>
      <c r="B33" s="21" t="s">
        <v>79</v>
      </c>
      <c r="C33" s="21" t="s">
        <v>80</v>
      </c>
      <c r="D33" s="22">
        <v>100</v>
      </c>
      <c r="E33" s="17" t="s">
        <v>16</v>
      </c>
      <c r="F33" s="8" t="s">
        <v>1231</v>
      </c>
      <c r="G33" s="11">
        <f>VLOOKUP(B33,'[1]APR 2022'!$A:$C,3,FALSE)</f>
        <v>409.08600000000001</v>
      </c>
      <c r="H33" s="24">
        <f>VLOOKUP(B33,'[1]APR 2022'!$A:$D,4,FALSE)</f>
        <v>449.99460000000005</v>
      </c>
      <c r="I33" s="13">
        <f>VLOOKUP(B33,'[1]APR 2022'!$A:$E,5,FALSE)</f>
        <v>539.99351999999999</v>
      </c>
      <c r="J33" s="11">
        <f t="shared" si="3"/>
        <v>500</v>
      </c>
      <c r="K33" s="11">
        <f t="shared" si="3"/>
        <v>600</v>
      </c>
      <c r="L33" s="14">
        <f>VLOOKUP(B33,'[2]LP OBAT DAN BMHP ALL APRIL'!$B:$BC,54,FALSE)</f>
        <v>300</v>
      </c>
      <c r="M33" s="15"/>
      <c r="N33" s="16">
        <f t="shared" si="0"/>
        <v>300</v>
      </c>
      <c r="O33" s="11" t="str">
        <f>VLOOKUP(B33,'[1]APR 2022'!$A:$L,12,FALSE)</f>
        <v>LL1A086</v>
      </c>
      <c r="P33" s="18">
        <f>VLOOKUP(B33,'[1]APR 2022'!$A:$K,11,FALSE)</f>
        <v>45962</v>
      </c>
      <c r="Q33" s="18" t="str">
        <f>VLOOKUP(B33,'[1]APR 2022'!$A:$G,7,FALSE)</f>
        <v>KP04/6</v>
      </c>
      <c r="R33" s="23" t="str">
        <f>VLOOKUP(B33,'[1]APR 2022'!$A:$I,9,FALSE)</f>
        <v>PT SINGGASANA WITRA SURYAMAS</v>
      </c>
    </row>
    <row r="34" spans="1:18" ht="18.75" x14ac:dyDescent="0.3">
      <c r="A34" s="8">
        <v>26</v>
      </c>
      <c r="B34" s="21" t="s">
        <v>81</v>
      </c>
      <c r="C34" s="21" t="s">
        <v>82</v>
      </c>
      <c r="D34" s="17">
        <v>100</v>
      </c>
      <c r="E34" s="17" t="s">
        <v>30</v>
      </c>
      <c r="F34" s="8" t="s">
        <v>1231</v>
      </c>
      <c r="G34" s="11">
        <v>409</v>
      </c>
      <c r="H34" s="24"/>
      <c r="I34" s="13"/>
      <c r="J34" s="11">
        <v>500</v>
      </c>
      <c r="K34" s="11">
        <v>600</v>
      </c>
      <c r="L34" s="14">
        <f>VLOOKUP(B34,'[2]LP OBAT DAN BMHP ALL APRIL'!$B:$BC,54,FALSE)</f>
        <v>0</v>
      </c>
      <c r="M34" s="15"/>
      <c r="N34" s="16">
        <f t="shared" si="0"/>
        <v>0</v>
      </c>
      <c r="O34" s="11" t="s">
        <v>83</v>
      </c>
      <c r="P34" s="18">
        <v>45962</v>
      </c>
      <c r="Q34" s="18"/>
      <c r="R34" s="23" t="s">
        <v>175</v>
      </c>
    </row>
    <row r="35" spans="1:18" ht="18.75" x14ac:dyDescent="0.3">
      <c r="A35" s="8">
        <v>27</v>
      </c>
      <c r="B35" s="21" t="s">
        <v>84</v>
      </c>
      <c r="C35" s="21" t="s">
        <v>85</v>
      </c>
      <c r="D35" s="22">
        <v>200</v>
      </c>
      <c r="E35" s="17" t="s">
        <v>16</v>
      </c>
      <c r="F35" s="8" t="s">
        <v>1231</v>
      </c>
      <c r="G35" s="11">
        <f>VLOOKUP(B35,'[1]MAR 2022'!$A:$I,3,FALSE)</f>
        <v>322.72727272727269</v>
      </c>
      <c r="H35" s="12">
        <f>VLOOKUP(B35,'[1]MAR 2022'!$A:$D,4,FALSE)</f>
        <v>355</v>
      </c>
      <c r="I35" s="13">
        <f>VLOOKUP(B35,'[1]MAR 2022'!$A:$E,5,FALSE)</f>
        <v>426</v>
      </c>
      <c r="J35" s="11">
        <f>ROUNDUP(H35,-2)</f>
        <v>400</v>
      </c>
      <c r="K35" s="11">
        <f>ROUNDUP(I35,-2)</f>
        <v>500</v>
      </c>
      <c r="L35" s="14">
        <f>VLOOKUP(B35,'[2]LP OBAT DAN BMHP ALL APRIL'!$B:$BC,54,FALSE)</f>
        <v>150</v>
      </c>
      <c r="M35" s="15"/>
      <c r="N35" s="16">
        <f t="shared" si="0"/>
        <v>150</v>
      </c>
      <c r="O35" s="17" t="str">
        <f>VLOOKUP(B35,'[1]MAR 2022'!$A:$L,12,FALSE)</f>
        <v>TAMXB12956</v>
      </c>
      <c r="P35" s="18">
        <f>VLOOKUP(B35,'[1]MAR 2022'!$A:$K,11,FALSE)</f>
        <v>45261</v>
      </c>
      <c r="Q35" s="11" t="str">
        <f>VLOOKUP(B35,'[1]MAR 2022'!$A:$G,7,FALSE)</f>
        <v>KP03/13</v>
      </c>
      <c r="R35" s="19" t="str">
        <f>VLOOKUP(B35,'[1]MAR 2022'!$A:$I,9,FALSE)</f>
        <v>PT KUDAMAS JAYA MAKMUR SENTOSA</v>
      </c>
    </row>
    <row r="36" spans="1:18" ht="18.75" x14ac:dyDescent="0.3">
      <c r="A36" s="8">
        <v>28</v>
      </c>
      <c r="B36" s="20" t="s">
        <v>86</v>
      </c>
      <c r="C36" s="21" t="s">
        <v>87</v>
      </c>
      <c r="D36" s="22">
        <v>1</v>
      </c>
      <c r="E36" s="17" t="s">
        <v>53</v>
      </c>
      <c r="F36" s="8" t="s">
        <v>1231</v>
      </c>
      <c r="G36" s="11">
        <f>VLOOKUP(B36,'[1]APR 2022'!$A:$C,3,FALSE)</f>
        <v>7000</v>
      </c>
      <c r="H36" s="12">
        <f>VLOOKUP(B36,'[1]APR 2022'!$A:$D,4,FALSE)</f>
        <v>7700.0000000000009</v>
      </c>
      <c r="I36" s="13">
        <f>VLOOKUP(B36,'[1]APR 2022'!$A:$E,5,FALSE)</f>
        <v>9240</v>
      </c>
      <c r="J36" s="11">
        <f>ROUNDUP(H36,-2)</f>
        <v>7700</v>
      </c>
      <c r="K36" s="11">
        <f>ROUNDUP(I36,-2)</f>
        <v>9300</v>
      </c>
      <c r="L36" s="14">
        <f>VLOOKUP(B36,'[2]LP OBAT DAN BMHP ALL APRIL'!$B:$BC,54,FALSE)</f>
        <v>2</v>
      </c>
      <c r="M36" s="15"/>
      <c r="N36" s="26">
        <f t="shared" si="0"/>
        <v>2</v>
      </c>
      <c r="O36" s="17" t="str">
        <f>VLOOKUP(B36,'[1]APR 2022'!$A:$L,12,FALSE)</f>
        <v>TDAMXA21194</v>
      </c>
      <c r="P36" s="18">
        <f>VLOOKUP(B36,'[1]APR 2022'!$A:$K,11,FALSE)</f>
        <v>45292</v>
      </c>
      <c r="Q36" s="11" t="str">
        <f>VLOOKUP(B36,'[1]APR 2022'!$A:$G,7,FALSE)</f>
        <v>KP04/3</v>
      </c>
      <c r="R36" s="19" t="str">
        <f>VLOOKUP(B36,'[1]APR 2022'!$A:$I,9,FALSE)</f>
        <v>PT Enseval Putera Megatrading</v>
      </c>
    </row>
    <row r="37" spans="1:18" ht="18.75" x14ac:dyDescent="0.3">
      <c r="A37" s="8">
        <v>29</v>
      </c>
      <c r="B37" s="27" t="s">
        <v>88</v>
      </c>
      <c r="C37" s="28" t="s">
        <v>89</v>
      </c>
      <c r="D37" s="17">
        <v>100</v>
      </c>
      <c r="E37" s="17" t="s">
        <v>30</v>
      </c>
      <c r="F37" s="8" t="s">
        <v>1231</v>
      </c>
      <c r="G37" s="11">
        <v>1525</v>
      </c>
      <c r="H37" s="29">
        <v>1677.5000000000002</v>
      </c>
      <c r="I37" s="13">
        <v>2013.0000000000002</v>
      </c>
      <c r="J37" s="11">
        <v>1700</v>
      </c>
      <c r="K37" s="11">
        <v>2100</v>
      </c>
      <c r="L37" s="14">
        <f>VLOOKUP(B37,'[2]LP OBAT DAN BMHP ALL APRIL'!$B:$BC,54,FALSE)</f>
        <v>1</v>
      </c>
      <c r="M37" s="15"/>
      <c r="N37" s="16">
        <f t="shared" si="0"/>
        <v>1</v>
      </c>
      <c r="O37" s="30" t="s">
        <v>90</v>
      </c>
      <c r="P37" s="31">
        <v>44752</v>
      </c>
      <c r="Q37" s="32">
        <v>402710</v>
      </c>
      <c r="R37" s="33" t="s">
        <v>91</v>
      </c>
    </row>
    <row r="38" spans="1:18" ht="18.75" x14ac:dyDescent="0.3">
      <c r="A38" s="8">
        <v>30</v>
      </c>
      <c r="B38" s="27" t="s">
        <v>92</v>
      </c>
      <c r="C38" s="28" t="s">
        <v>93</v>
      </c>
      <c r="D38" s="22">
        <v>100</v>
      </c>
      <c r="E38" s="17" t="s">
        <v>19</v>
      </c>
      <c r="F38" s="8" t="s">
        <v>1231</v>
      </c>
      <c r="G38" s="11">
        <f>VLOOKUP(B38,'[1]APR 2022'!$A:$C,3,FALSE)</f>
        <v>1550</v>
      </c>
      <c r="H38" s="24">
        <f>VLOOKUP(B38,'[1]APR 2022'!$A:$D,4,FALSE)</f>
        <v>1705.0000000000002</v>
      </c>
      <c r="I38" s="13">
        <f>VLOOKUP(B38,'[1]APR 2022'!$A:$E,5,FALSE)</f>
        <v>2046.0000000000002</v>
      </c>
      <c r="J38" s="11">
        <f>ROUNDUP(H38,-2)</f>
        <v>1800</v>
      </c>
      <c r="K38" s="11">
        <f>ROUNDUP(I38,-2)</f>
        <v>2100</v>
      </c>
      <c r="L38" s="14">
        <f>VLOOKUP(B38,'[2]LP OBAT DAN BMHP ALL APRIL'!$B:$BC,54,FALSE)</f>
        <v>200</v>
      </c>
      <c r="M38" s="15"/>
      <c r="N38" s="16">
        <f t="shared" si="0"/>
        <v>200</v>
      </c>
      <c r="O38" s="11" t="str">
        <f>VLOOKUP(B38,'[1]APR 2022'!$A:$L,12,FALSE)</f>
        <v>CA2157</v>
      </c>
      <c r="P38" s="18">
        <f>VLOOKUP(B38,'[1]APR 2022'!$A:$K,11,FALSE)</f>
        <v>45292</v>
      </c>
      <c r="Q38" s="18" t="str">
        <f>VLOOKUP(B38,'[1]APR 2022'!$A:$G,7,FALSE)</f>
        <v>KP04/7</v>
      </c>
      <c r="R38" s="23" t="str">
        <f>VLOOKUP(B38,'[1]APR 2022'!$A:$I,9,FALSE)</f>
        <v>PT BINA SAN PRIMA</v>
      </c>
    </row>
    <row r="39" spans="1:18" ht="18.75" x14ac:dyDescent="0.3">
      <c r="A39" s="8">
        <v>31</v>
      </c>
      <c r="B39" s="27" t="s">
        <v>94</v>
      </c>
      <c r="C39" s="28" t="s">
        <v>95</v>
      </c>
      <c r="D39" s="22">
        <v>100</v>
      </c>
      <c r="E39" s="17" t="s">
        <v>19</v>
      </c>
      <c r="F39" s="8" t="s">
        <v>1231</v>
      </c>
      <c r="G39" s="11">
        <f>VLOOKUP(B39,'[1]MEI 2022'!$A:$C,3,FALSE)</f>
        <v>1550</v>
      </c>
      <c r="H39" s="24">
        <f>VLOOKUP(B39,'[1]MEI 2022'!$A:$D,4,FALSE)</f>
        <v>1705.0000000000002</v>
      </c>
      <c r="I39" s="13">
        <f>VLOOKUP(B39,'[1]MEI 2022'!$A:$E,5,FALSE)</f>
        <v>2046.0000000000002</v>
      </c>
      <c r="J39" s="11">
        <f>ROUNDUP(H39,-2)</f>
        <v>1800</v>
      </c>
      <c r="K39" s="11">
        <f>ROUNDUP(I39,-2)</f>
        <v>2100</v>
      </c>
      <c r="L39" s="14"/>
      <c r="M39" s="15">
        <f>VLOOKUP(B39,'[1]MEI 2022'!$A:$B,2,FALSE)</f>
        <v>200</v>
      </c>
      <c r="N39" s="16">
        <f t="shared" si="0"/>
        <v>200</v>
      </c>
      <c r="O39" s="11" t="str">
        <f>VLOOKUP(B39,'[1]MEI 2022'!$A:$L,12,FALSE)</f>
        <v>CA2160</v>
      </c>
      <c r="P39" s="18">
        <f>VLOOKUP(B39,'[1]MEI 2022'!$A:$K,11,FALSE)</f>
        <v>45292</v>
      </c>
      <c r="Q39" s="18" t="str">
        <f>VLOOKUP(B39,'[1]MEI 2022'!$A:$G,7,FALSE)</f>
        <v>KP05/1</v>
      </c>
      <c r="R39" s="23" t="str">
        <f>VLOOKUP(B39,'[1]MEI 2022'!$A:$I,9,FALSE)</f>
        <v>PT BINA SAN PRIMA</v>
      </c>
    </row>
    <row r="40" spans="1:18" ht="18.75" x14ac:dyDescent="0.3">
      <c r="A40" s="8">
        <v>32</v>
      </c>
      <c r="B40" s="20" t="s">
        <v>96</v>
      </c>
      <c r="C40" s="21" t="s">
        <v>97</v>
      </c>
      <c r="D40" s="17">
        <v>1</v>
      </c>
      <c r="E40" s="17" t="s">
        <v>53</v>
      </c>
      <c r="F40" s="17" t="s">
        <v>1233</v>
      </c>
      <c r="G40" s="11">
        <v>4371.25</v>
      </c>
      <c r="H40" s="11">
        <v>4808.375</v>
      </c>
      <c r="I40" s="11">
        <v>5770.05</v>
      </c>
      <c r="J40" s="11">
        <v>4900</v>
      </c>
      <c r="K40" s="11">
        <v>5800</v>
      </c>
      <c r="L40" s="14">
        <f>VLOOKUP(B40,'[2]LP OBAT DAN BMHP ALL APRIL'!$B:$BC,54,FALSE)</f>
        <v>7</v>
      </c>
      <c r="M40" s="15"/>
      <c r="N40" s="16">
        <f t="shared" si="0"/>
        <v>7</v>
      </c>
      <c r="O40" s="11" t="s">
        <v>98</v>
      </c>
      <c r="P40" s="18">
        <v>45078</v>
      </c>
      <c r="Q40" s="18" t="s">
        <v>99</v>
      </c>
      <c r="R40" s="23" t="s">
        <v>100</v>
      </c>
    </row>
    <row r="41" spans="1:18" ht="18.75" x14ac:dyDescent="0.3">
      <c r="A41" s="8">
        <v>33</v>
      </c>
      <c r="B41" s="20" t="s">
        <v>101</v>
      </c>
      <c r="C41" s="21" t="s">
        <v>102</v>
      </c>
      <c r="D41" s="17">
        <v>1</v>
      </c>
      <c r="E41" s="17" t="s">
        <v>53</v>
      </c>
      <c r="F41" s="17" t="s">
        <v>1233</v>
      </c>
      <c r="G41" s="11">
        <v>4371.25</v>
      </c>
      <c r="H41" s="35">
        <v>4808.375</v>
      </c>
      <c r="I41" s="11">
        <v>5770.05</v>
      </c>
      <c r="J41" s="11">
        <v>4900</v>
      </c>
      <c r="K41" s="11">
        <v>5800</v>
      </c>
      <c r="L41" s="14">
        <f>VLOOKUP(B41,'[2]LP OBAT DAN BMHP ALL APRIL'!$B:$BC,54,FALSE)</f>
        <v>16</v>
      </c>
      <c r="M41" s="15"/>
      <c r="N41" s="16">
        <f t="shared" si="0"/>
        <v>16</v>
      </c>
      <c r="O41" s="17" t="s">
        <v>103</v>
      </c>
      <c r="P41" s="18">
        <v>45170</v>
      </c>
      <c r="Q41" s="11" t="s">
        <v>104</v>
      </c>
      <c r="R41" s="19" t="s">
        <v>100</v>
      </c>
    </row>
    <row r="42" spans="1:18" ht="18.75" x14ac:dyDescent="0.3">
      <c r="A42" s="8">
        <v>34</v>
      </c>
      <c r="B42" s="20" t="s">
        <v>105</v>
      </c>
      <c r="C42" s="21" t="s">
        <v>106</v>
      </c>
      <c r="D42" s="22">
        <v>100</v>
      </c>
      <c r="E42" s="17" t="s">
        <v>30</v>
      </c>
      <c r="F42" s="17" t="s">
        <v>1233</v>
      </c>
      <c r="G42" s="11">
        <v>131.82064000000003</v>
      </c>
      <c r="H42" s="24">
        <v>145.00270400000005</v>
      </c>
      <c r="I42" s="13">
        <v>174.00324480000006</v>
      </c>
      <c r="J42" s="11">
        <v>200</v>
      </c>
      <c r="K42" s="11">
        <v>200</v>
      </c>
      <c r="L42" s="14">
        <f>VLOOKUP(B42,'[2]LP OBAT DAN BMHP ALL APRIL'!$B:$BC,54,FALSE)</f>
        <v>360</v>
      </c>
      <c r="M42" s="15"/>
      <c r="N42" s="16">
        <f t="shared" si="0"/>
        <v>360</v>
      </c>
      <c r="O42" s="30" t="s">
        <v>107</v>
      </c>
      <c r="P42" s="31">
        <v>45566</v>
      </c>
      <c r="Q42" s="32" t="s">
        <v>108</v>
      </c>
      <c r="R42" s="33" t="s">
        <v>109</v>
      </c>
    </row>
    <row r="43" spans="1:18" ht="18.75" x14ac:dyDescent="0.3">
      <c r="A43" s="8">
        <v>35</v>
      </c>
      <c r="B43" s="20" t="s">
        <v>110</v>
      </c>
      <c r="C43" s="21" t="s">
        <v>111</v>
      </c>
      <c r="D43" s="17">
        <v>100</v>
      </c>
      <c r="E43" s="17" t="s">
        <v>30</v>
      </c>
      <c r="F43" s="17" t="s">
        <v>1234</v>
      </c>
      <c r="G43" s="11">
        <v>95.45</v>
      </c>
      <c r="H43" s="12">
        <v>104.995</v>
      </c>
      <c r="I43" s="13">
        <v>125.994</v>
      </c>
      <c r="J43" s="11">
        <v>200</v>
      </c>
      <c r="K43" s="11">
        <v>200</v>
      </c>
      <c r="L43" s="14">
        <f>VLOOKUP(B43,'[2]LP OBAT DAN BMHP ALL APRIL'!$B:$BC,54,FALSE)</f>
        <v>347</v>
      </c>
      <c r="M43" s="15"/>
      <c r="N43" s="16">
        <f t="shared" si="0"/>
        <v>347</v>
      </c>
      <c r="O43" s="17" t="s">
        <v>112</v>
      </c>
      <c r="P43" s="18">
        <v>45748</v>
      </c>
      <c r="Q43" s="11" t="s">
        <v>113</v>
      </c>
      <c r="R43" s="19" t="s">
        <v>114</v>
      </c>
    </row>
    <row r="44" spans="1:18" ht="18.75" x14ac:dyDescent="0.3">
      <c r="A44" s="8">
        <v>36</v>
      </c>
      <c r="B44" s="20" t="s">
        <v>115</v>
      </c>
      <c r="C44" s="28" t="s">
        <v>116</v>
      </c>
      <c r="D44" s="17">
        <v>100</v>
      </c>
      <c r="E44" s="17" t="s">
        <v>30</v>
      </c>
      <c r="F44" s="8" t="s">
        <v>1231</v>
      </c>
      <c r="G44" s="11">
        <v>275</v>
      </c>
      <c r="H44" s="24"/>
      <c r="I44" s="13"/>
      <c r="J44" s="11">
        <v>400</v>
      </c>
      <c r="K44" s="11">
        <v>400</v>
      </c>
      <c r="L44" s="14">
        <f>VLOOKUP(B44,'[2]LP OBAT DAN BMHP ALL APRIL'!$B:$BC,54,FALSE)</f>
        <v>0</v>
      </c>
      <c r="M44" s="15"/>
      <c r="N44" s="16">
        <f t="shared" si="0"/>
        <v>0</v>
      </c>
      <c r="O44" s="11" t="s">
        <v>117</v>
      </c>
      <c r="P44" s="18">
        <v>45290</v>
      </c>
      <c r="Q44" s="18" t="s">
        <v>118</v>
      </c>
      <c r="R44" s="19" t="s">
        <v>114</v>
      </c>
    </row>
    <row r="45" spans="1:18" ht="18.75" x14ac:dyDescent="0.3">
      <c r="A45" s="8">
        <v>37</v>
      </c>
      <c r="B45" s="20" t="s">
        <v>119</v>
      </c>
      <c r="C45" s="28" t="s">
        <v>120</v>
      </c>
      <c r="D45" s="17">
        <v>100</v>
      </c>
      <c r="E45" s="17" t="s">
        <v>30</v>
      </c>
      <c r="F45" s="8" t="s">
        <v>1231</v>
      </c>
      <c r="G45" s="11">
        <f>VLOOKUP(B45,'[1]MAR 2022'!$A:$C,3,FALSE)</f>
        <v>275</v>
      </c>
      <c r="H45" s="24">
        <f>VLOOKUP(B45,'[1]MAR 2022'!$A:$D,4,FALSE)</f>
        <v>302.5</v>
      </c>
      <c r="I45" s="13">
        <f>VLOOKUP(B45,'[1]MAR 2022'!$A:$E,5,FALSE)</f>
        <v>363</v>
      </c>
      <c r="J45" s="11">
        <f t="shared" ref="J45:K48" si="4">ROUNDUP(H45,-2)</f>
        <v>400</v>
      </c>
      <c r="K45" s="11">
        <f t="shared" si="4"/>
        <v>400</v>
      </c>
      <c r="L45" s="14">
        <f>VLOOKUP(B45,'[2]LP OBAT DAN BMHP ALL APRIL'!$B:$BC,54,FALSE)</f>
        <v>0</v>
      </c>
      <c r="M45" s="15"/>
      <c r="N45" s="16">
        <f t="shared" si="0"/>
        <v>0</v>
      </c>
      <c r="O45" s="11" t="s">
        <v>117</v>
      </c>
      <c r="P45" s="18">
        <v>45290</v>
      </c>
      <c r="Q45" s="18" t="s">
        <v>118</v>
      </c>
      <c r="R45" s="19" t="s">
        <v>114</v>
      </c>
    </row>
    <row r="46" spans="1:18" ht="18.75" x14ac:dyDescent="0.3">
      <c r="A46" s="8">
        <v>38</v>
      </c>
      <c r="B46" s="20" t="s">
        <v>121</v>
      </c>
      <c r="C46" s="28" t="s">
        <v>122</v>
      </c>
      <c r="D46" s="17">
        <v>100</v>
      </c>
      <c r="E46" s="17" t="s">
        <v>30</v>
      </c>
      <c r="F46" s="8" t="s">
        <v>1231</v>
      </c>
      <c r="G46" s="11">
        <f>VLOOKUP(B46,'[1]APR 2022'!$A:$C,3,FALSE)</f>
        <v>245.465</v>
      </c>
      <c r="H46" s="12">
        <f>VLOOKUP(B46,'[1]APR 2022'!$A:$D,4,FALSE)</f>
        <v>270.01150000000001</v>
      </c>
      <c r="I46" s="13">
        <f>VLOOKUP(B46,'[1]APR 2022'!$A:$E,5,FALSE)</f>
        <v>324.0138</v>
      </c>
      <c r="J46" s="11">
        <f t="shared" si="4"/>
        <v>300</v>
      </c>
      <c r="K46" s="11">
        <f t="shared" si="4"/>
        <v>400</v>
      </c>
      <c r="L46" s="14">
        <f>VLOOKUP(B46,'[2]LP OBAT DAN BMHP ALL APRIL'!$B:$BC,54,FALSE)</f>
        <v>125</v>
      </c>
      <c r="M46" s="15"/>
      <c r="N46" s="26">
        <f t="shared" si="0"/>
        <v>125</v>
      </c>
      <c r="O46" s="17" t="str">
        <f>VLOOKUP(B46,'[1]APR 2022'!$A:$L,12,FALSE)</f>
        <v>HTMECA21156</v>
      </c>
      <c r="P46" s="18">
        <f>VLOOKUP(B46,'[1]APR 2022'!$A:$K,11,FALSE)</f>
        <v>45292</v>
      </c>
      <c r="Q46" s="11" t="str">
        <f>VLOOKUP(B46,'[1]APR 2022'!$A:$G,7,FALSE)</f>
        <v>KP04/3</v>
      </c>
      <c r="R46" s="19" t="str">
        <f>VLOOKUP(B46,'[1]APR 2022'!$A:$I,9,FALSE)</f>
        <v>PT Enseval Putera Megatrading</v>
      </c>
    </row>
    <row r="47" spans="1:18" ht="18.75" x14ac:dyDescent="0.3">
      <c r="A47" s="8">
        <v>39</v>
      </c>
      <c r="B47" s="36" t="s">
        <v>123</v>
      </c>
      <c r="C47" s="28" t="s">
        <v>124</v>
      </c>
      <c r="D47" s="17">
        <v>100</v>
      </c>
      <c r="E47" s="17" t="s">
        <v>30</v>
      </c>
      <c r="F47" s="8" t="s">
        <v>1231</v>
      </c>
      <c r="G47" s="11">
        <f>VLOOKUP(B47,'[1]MEI 2022'!$A:$C,3,FALSE)</f>
        <v>275</v>
      </c>
      <c r="H47" s="24">
        <f>VLOOKUP(B47,'[1]MEI 2022'!$A:$D,4,FALSE)</f>
        <v>302.5</v>
      </c>
      <c r="I47" s="13">
        <f>VLOOKUP(B47,'[1]MEI 2022'!$A:$E,5,FALSE)</f>
        <v>363</v>
      </c>
      <c r="J47" s="11">
        <f t="shared" si="4"/>
        <v>400</v>
      </c>
      <c r="K47" s="11">
        <f t="shared" si="4"/>
        <v>400</v>
      </c>
      <c r="L47" s="14"/>
      <c r="M47" s="15">
        <f>VLOOKUP(B47,'[1]MEI 2022'!$A:$B,2,FALSE)</f>
        <v>200</v>
      </c>
      <c r="N47" s="16">
        <f t="shared" si="0"/>
        <v>200</v>
      </c>
      <c r="O47" s="11" t="str">
        <f>VLOOKUP(B47,'[1]MEI 2022'!$A:$L,12,FALSE)</f>
        <v>HTMECA21160</v>
      </c>
      <c r="P47" s="18">
        <f>VLOOKUP(B47,'[1]MEI 2022'!$A:$K,11,FALSE)</f>
        <v>45292</v>
      </c>
      <c r="Q47" s="18" t="str">
        <f>VLOOKUP(B47,'[1]MEI 2022'!$A:$G,7,FALSE)</f>
        <v>KP05/6</v>
      </c>
      <c r="R47" s="23" t="str">
        <f>VLOOKUP(B47,'[1]MEI 2022'!$A:$I,9,FALSE)</f>
        <v>PT Singgasana Witra Suryamas</v>
      </c>
    </row>
    <row r="48" spans="1:18" ht="18.75" x14ac:dyDescent="0.3">
      <c r="A48" s="8">
        <v>40</v>
      </c>
      <c r="B48" s="36" t="s">
        <v>125</v>
      </c>
      <c r="C48" s="28" t="s">
        <v>126</v>
      </c>
      <c r="D48" s="17">
        <v>100</v>
      </c>
      <c r="E48" s="17" t="s">
        <v>30</v>
      </c>
      <c r="F48" s="8" t="s">
        <v>1231</v>
      </c>
      <c r="G48" s="11">
        <f>VLOOKUP(B48,'[1]MEI 2022'!$A:$C,3,FALSE)</f>
        <v>275.45454545454544</v>
      </c>
      <c r="H48" s="12">
        <f>VLOOKUP(B48,'[1]MEI 2022'!$A:$D,4,FALSE)</f>
        <v>303</v>
      </c>
      <c r="I48" s="13">
        <f>VLOOKUP(B48,'[1]MEI 2022'!$A:$E,5,FALSE)</f>
        <v>363.59999999999997</v>
      </c>
      <c r="J48" s="11">
        <f t="shared" si="4"/>
        <v>400</v>
      </c>
      <c r="K48" s="11">
        <f t="shared" si="4"/>
        <v>400</v>
      </c>
      <c r="L48" s="15"/>
      <c r="M48" s="15">
        <f>VLOOKUP(B48,'[1]MEI 2022'!$A:$B,2,FALSE)</f>
        <v>100</v>
      </c>
      <c r="N48" s="15">
        <f t="shared" si="0"/>
        <v>100</v>
      </c>
      <c r="O48" s="17" t="str">
        <f>VLOOKUP(B48,'[1]MEI 2022'!$A:$L,12,FALSE)</f>
        <v xml:space="preserve"> HTMECA16055</v>
      </c>
      <c r="P48" s="18">
        <f>VLOOKUP(B48,'[1]MEI 2022'!$A:$K,11,FALSE)</f>
        <v>45261</v>
      </c>
      <c r="Q48" s="11" t="str">
        <f>VLOOKUP(B48,'[1]MEI 2022'!$A:$G,7,FALSE)</f>
        <v>KP05/14</v>
      </c>
      <c r="R48" s="23" t="str">
        <f>VLOOKUP(B48,'[1]MEI 2022'!$A:$I,9,FALSE)</f>
        <v>APOTEK BUMI MEDIKA GANESA</v>
      </c>
    </row>
    <row r="49" spans="1:18" ht="18.75" x14ac:dyDescent="0.3">
      <c r="A49" s="8">
        <v>41</v>
      </c>
      <c r="B49" s="37" t="s">
        <v>127</v>
      </c>
      <c r="C49" s="38" t="s">
        <v>128</v>
      </c>
      <c r="D49" s="22">
        <v>100</v>
      </c>
      <c r="E49" s="17" t="s">
        <v>30</v>
      </c>
      <c r="F49" s="8" t="s">
        <v>1231</v>
      </c>
      <c r="G49" s="11">
        <v>680</v>
      </c>
      <c r="H49" s="12">
        <v>748</v>
      </c>
      <c r="I49" s="13">
        <v>897.6</v>
      </c>
      <c r="J49" s="11">
        <v>800</v>
      </c>
      <c r="K49" s="11">
        <v>900</v>
      </c>
      <c r="L49" s="14">
        <f>VLOOKUP(B49,'[2]LP OBAT DAN BMHP ALL APRIL'!$B:$BC,54,FALSE)</f>
        <v>170</v>
      </c>
      <c r="M49" s="15"/>
      <c r="N49" s="16">
        <f t="shared" si="0"/>
        <v>170</v>
      </c>
      <c r="O49" s="17" t="s">
        <v>129</v>
      </c>
      <c r="P49" s="18">
        <v>0</v>
      </c>
      <c r="Q49" s="11" t="s">
        <v>130</v>
      </c>
      <c r="R49" s="19" t="s">
        <v>65</v>
      </c>
    </row>
    <row r="50" spans="1:18" ht="18.75" x14ac:dyDescent="0.3">
      <c r="A50" s="8">
        <v>42</v>
      </c>
      <c r="B50" s="39" t="s">
        <v>131</v>
      </c>
      <c r="C50" s="40" t="s">
        <v>132</v>
      </c>
      <c r="D50" s="17">
        <v>100</v>
      </c>
      <c r="E50" s="17" t="s">
        <v>30</v>
      </c>
      <c r="F50" s="8" t="s">
        <v>1231</v>
      </c>
      <c r="G50" s="11">
        <v>554.5454545454545</v>
      </c>
      <c r="H50" s="12">
        <v>610</v>
      </c>
      <c r="I50" s="13">
        <v>732</v>
      </c>
      <c r="J50" s="11">
        <v>700</v>
      </c>
      <c r="K50" s="11">
        <v>800</v>
      </c>
      <c r="L50" s="14">
        <f>VLOOKUP(B50,'[2]LP OBAT DAN BMHP ALL APRIL'!$B:$BC,54,FALSE)</f>
        <v>320</v>
      </c>
      <c r="M50" s="15"/>
      <c r="N50" s="16">
        <f t="shared" si="0"/>
        <v>320</v>
      </c>
      <c r="O50" s="17" t="s">
        <v>133</v>
      </c>
      <c r="P50" s="18">
        <v>45292</v>
      </c>
      <c r="Q50" s="11" t="s">
        <v>134</v>
      </c>
      <c r="R50" s="19" t="s">
        <v>65</v>
      </c>
    </row>
    <row r="51" spans="1:18" ht="18.75" x14ac:dyDescent="0.3">
      <c r="A51" s="8">
        <v>43</v>
      </c>
      <c r="B51" s="39" t="s">
        <v>135</v>
      </c>
      <c r="C51" s="40" t="s">
        <v>136</v>
      </c>
      <c r="D51" s="17">
        <v>10</v>
      </c>
      <c r="E51" s="17" t="s">
        <v>30</v>
      </c>
      <c r="F51" s="8" t="s">
        <v>1231</v>
      </c>
      <c r="G51" s="11">
        <v>7000</v>
      </c>
      <c r="H51" s="24">
        <v>7700.0000000000009</v>
      </c>
      <c r="I51" s="13">
        <v>9240</v>
      </c>
      <c r="J51" s="11">
        <v>7700</v>
      </c>
      <c r="K51" s="41">
        <v>9300</v>
      </c>
      <c r="L51" s="14">
        <f>VLOOKUP(B51,'[2]LP OBAT DAN BMHP ALL APRIL'!$B:$BC,54,FALSE)</f>
        <v>285</v>
      </c>
      <c r="M51" s="15"/>
      <c r="N51" s="16">
        <f t="shared" si="0"/>
        <v>285</v>
      </c>
      <c r="O51" s="30">
        <v>2103102</v>
      </c>
      <c r="P51" s="31">
        <v>44986</v>
      </c>
      <c r="Q51" s="175" t="s">
        <v>137</v>
      </c>
      <c r="R51" s="33" t="s">
        <v>972</v>
      </c>
    </row>
    <row r="52" spans="1:18" ht="18.75" x14ac:dyDescent="0.3">
      <c r="A52" s="8">
        <v>44</v>
      </c>
      <c r="B52" s="20" t="s">
        <v>138</v>
      </c>
      <c r="C52" s="21" t="s">
        <v>139</v>
      </c>
      <c r="D52" s="22">
        <v>1</v>
      </c>
      <c r="E52" s="17" t="s">
        <v>53</v>
      </c>
      <c r="F52" s="17" t="s">
        <v>1235</v>
      </c>
      <c r="G52" s="11">
        <v>3850</v>
      </c>
      <c r="H52" s="29">
        <v>4235</v>
      </c>
      <c r="I52" s="13">
        <v>5082</v>
      </c>
      <c r="J52" s="11">
        <v>4300</v>
      </c>
      <c r="K52" s="11">
        <v>5100</v>
      </c>
      <c r="L52" s="14">
        <f>VLOOKUP(B52,'[2]LP OBAT DAN BMHP ALL APRIL'!$B:$BC,54,FALSE)</f>
        <v>12</v>
      </c>
      <c r="M52" s="15"/>
      <c r="N52" s="16">
        <f t="shared" si="0"/>
        <v>12</v>
      </c>
      <c r="O52" s="30" t="s">
        <v>140</v>
      </c>
      <c r="P52" s="31">
        <v>44743</v>
      </c>
      <c r="Q52" s="175" t="s">
        <v>141</v>
      </c>
      <c r="R52" s="33" t="s">
        <v>142</v>
      </c>
    </row>
    <row r="53" spans="1:18" ht="18.75" x14ac:dyDescent="0.3">
      <c r="A53" s="8">
        <v>45</v>
      </c>
      <c r="B53" s="20" t="s">
        <v>143</v>
      </c>
      <c r="C53" s="21" t="s">
        <v>144</v>
      </c>
      <c r="D53" s="22">
        <v>1</v>
      </c>
      <c r="E53" s="17" t="s">
        <v>53</v>
      </c>
      <c r="F53" s="17" t="s">
        <v>1235</v>
      </c>
      <c r="G53" s="11">
        <v>3850</v>
      </c>
      <c r="H53" s="24">
        <v>4235</v>
      </c>
      <c r="I53" s="13">
        <v>5082</v>
      </c>
      <c r="J53" s="11">
        <v>4300</v>
      </c>
      <c r="K53" s="11">
        <v>5100</v>
      </c>
      <c r="L53" s="14">
        <f>VLOOKUP(B53,'[2]LP OBAT DAN BMHP ALL APRIL'!$B:$BC,54,FALSE)</f>
        <v>0</v>
      </c>
      <c r="M53" s="15"/>
      <c r="N53" s="16">
        <f t="shared" si="0"/>
        <v>0</v>
      </c>
      <c r="O53" s="30" t="s">
        <v>145</v>
      </c>
      <c r="P53" s="31">
        <v>44927</v>
      </c>
      <c r="Q53" s="175" t="s">
        <v>108</v>
      </c>
      <c r="R53" s="33" t="s">
        <v>109</v>
      </c>
    </row>
    <row r="54" spans="1:18" ht="18.75" x14ac:dyDescent="0.3">
      <c r="A54" s="8">
        <v>46</v>
      </c>
      <c r="B54" s="20" t="s">
        <v>146</v>
      </c>
      <c r="C54" s="21" t="s">
        <v>147</v>
      </c>
      <c r="D54" s="22">
        <v>1</v>
      </c>
      <c r="E54" s="17" t="s">
        <v>53</v>
      </c>
      <c r="F54" s="17" t="s">
        <v>1235</v>
      </c>
      <c r="G54" s="11">
        <v>3850</v>
      </c>
      <c r="H54" s="24">
        <v>4235</v>
      </c>
      <c r="I54" s="13">
        <v>5082</v>
      </c>
      <c r="J54" s="11">
        <v>4300</v>
      </c>
      <c r="K54" s="11">
        <v>5100</v>
      </c>
      <c r="L54" s="14">
        <f>VLOOKUP(B54,'[2]LP OBAT DAN BMHP ALL APRIL'!$B:$BC,54,FALSE)</f>
        <v>36</v>
      </c>
      <c r="M54" s="15"/>
      <c r="N54" s="16">
        <f t="shared" si="0"/>
        <v>36</v>
      </c>
      <c r="O54" s="30" t="s">
        <v>148</v>
      </c>
      <c r="P54" s="31">
        <v>45139</v>
      </c>
      <c r="Q54" s="175" t="s">
        <v>108</v>
      </c>
      <c r="R54" s="33" t="s">
        <v>109</v>
      </c>
    </row>
    <row r="55" spans="1:18" ht="18.75" x14ac:dyDescent="0.3">
      <c r="A55" s="8">
        <v>47</v>
      </c>
      <c r="B55" s="20" t="s">
        <v>149</v>
      </c>
      <c r="C55" s="21" t="s">
        <v>150</v>
      </c>
      <c r="D55" s="17">
        <v>1</v>
      </c>
      <c r="E55" s="17" t="s">
        <v>53</v>
      </c>
      <c r="F55" s="17" t="s">
        <v>1236</v>
      </c>
      <c r="G55" s="11">
        <f>VLOOKUP(B55,'[1]JAN 2022'!$A:$C,3,FALSE)</f>
        <v>18000</v>
      </c>
      <c r="H55" s="24">
        <f>VLOOKUP(B55,'[1]JAN 2022'!$A:$D,4,FALSE)</f>
        <v>19800</v>
      </c>
      <c r="I55" s="13">
        <f>VLOOKUP(B55,'[1]JAN 2022'!$A:$E,5,FALSE)</f>
        <v>23760</v>
      </c>
      <c r="J55" s="11">
        <f>ROUNDUP(H55,-2)</f>
        <v>19800</v>
      </c>
      <c r="K55" s="11">
        <f>ROUNDUP(I55,-2)</f>
        <v>23800</v>
      </c>
      <c r="L55" s="14">
        <f>VLOOKUP(B55,'[2]LP OBAT DAN BMHP ALL APRIL'!$B:$BC,54,FALSE)</f>
        <v>34</v>
      </c>
      <c r="M55" s="15"/>
      <c r="N55" s="16">
        <f t="shared" si="0"/>
        <v>34</v>
      </c>
      <c r="O55" s="11" t="str">
        <f>VLOOKUP(B55,'[1]JAN 2022'!$A:$L,12,FALSE)</f>
        <v>LB21030</v>
      </c>
      <c r="P55" s="18">
        <f>VLOOKUP(B55,'[1]JAN 2022'!$A:$K,11,FALSE)</f>
        <v>45597</v>
      </c>
      <c r="Q55" s="42" t="str">
        <f>VLOOKUP(B55,'[1]JAN 2022'!$A:$G,7,FALSE)</f>
        <v>KP01/07</v>
      </c>
      <c r="R55" s="23" t="str">
        <f>VLOOKUP(B55,'[1]JAN 2022'!$A:$I,9,FALSE)</f>
        <v>PT KUDAMAS JAYA MAKMUR SENTOSA</v>
      </c>
    </row>
    <row r="56" spans="1:18" ht="18.75" x14ac:dyDescent="0.3">
      <c r="A56" s="8">
        <v>48</v>
      </c>
      <c r="B56" s="20" t="s">
        <v>151</v>
      </c>
      <c r="C56" s="21" t="s">
        <v>152</v>
      </c>
      <c r="D56" s="17">
        <v>30</v>
      </c>
      <c r="E56" s="17" t="s">
        <v>30</v>
      </c>
      <c r="F56" s="8" t="s">
        <v>1231</v>
      </c>
      <c r="G56" s="11">
        <v>490</v>
      </c>
      <c r="H56" s="35">
        <v>539</v>
      </c>
      <c r="I56" s="11">
        <v>646.79999999999995</v>
      </c>
      <c r="J56" s="11">
        <v>600</v>
      </c>
      <c r="K56" s="11">
        <v>700</v>
      </c>
      <c r="L56" s="14">
        <f>VLOOKUP(B56,'[2]LP OBAT DAN BMHP ALL APRIL'!$B:$BC,54,FALSE)</f>
        <v>209</v>
      </c>
      <c r="M56" s="15"/>
      <c r="N56" s="16">
        <f t="shared" si="0"/>
        <v>209</v>
      </c>
      <c r="O56" s="17" t="s">
        <v>153</v>
      </c>
      <c r="P56" s="18">
        <v>45170</v>
      </c>
      <c r="Q56" s="176" t="s">
        <v>154</v>
      </c>
      <c r="R56" s="19" t="s">
        <v>100</v>
      </c>
    </row>
    <row r="57" spans="1:18" ht="18.75" x14ac:dyDescent="0.3">
      <c r="A57" s="8">
        <v>49</v>
      </c>
      <c r="B57" s="20" t="s">
        <v>155</v>
      </c>
      <c r="C57" s="21" t="s">
        <v>156</v>
      </c>
      <c r="D57" s="17">
        <v>1</v>
      </c>
      <c r="E57" s="17" t="s">
        <v>27</v>
      </c>
      <c r="F57" s="8" t="s">
        <v>1231</v>
      </c>
      <c r="G57" s="11">
        <v>2160</v>
      </c>
      <c r="H57" s="24">
        <v>2376</v>
      </c>
      <c r="I57" s="13">
        <v>2851.2</v>
      </c>
      <c r="J57" s="11">
        <v>2400</v>
      </c>
      <c r="K57" s="11">
        <v>2900</v>
      </c>
      <c r="L57" s="14">
        <f>VLOOKUP(B57,'[2]LP OBAT DAN BMHP ALL APRIL'!$B:$BC,54,FALSE)</f>
        <v>8</v>
      </c>
      <c r="M57" s="15"/>
      <c r="N57" s="16">
        <f t="shared" si="0"/>
        <v>8</v>
      </c>
      <c r="O57" s="11" t="s">
        <v>157</v>
      </c>
      <c r="P57" s="18">
        <v>45870</v>
      </c>
      <c r="Q57" s="176"/>
      <c r="R57" s="19" t="s">
        <v>423</v>
      </c>
    </row>
    <row r="58" spans="1:18" ht="18.75" x14ac:dyDescent="0.3">
      <c r="A58" s="8">
        <v>50</v>
      </c>
      <c r="B58" s="20" t="s">
        <v>158</v>
      </c>
      <c r="C58" s="21" t="s">
        <v>159</v>
      </c>
      <c r="D58" s="17">
        <v>1</v>
      </c>
      <c r="E58" s="17" t="s">
        <v>27</v>
      </c>
      <c r="F58" s="8" t="s">
        <v>1231</v>
      </c>
      <c r="G58" s="11">
        <f>VLOOKUP(B58,'[3]JAN 2022'!$A:$C,3,FALSE)</f>
        <v>4545.2365</v>
      </c>
      <c r="H58" s="24">
        <f>VLOOKUP(B58,'[3]JAN 2022'!$A:$D,4,FALSE)</f>
        <v>4999.7601500000001</v>
      </c>
      <c r="I58" s="13">
        <f>VLOOKUP(B58,'[3]JAN 2022'!$A:$E,5,FALSE)</f>
        <v>5999.7121799999995</v>
      </c>
      <c r="J58" s="11">
        <f>ROUNDUP(H58,-2)</f>
        <v>5000</v>
      </c>
      <c r="K58" s="11">
        <f>ROUNDUP(I58,-2)</f>
        <v>6000</v>
      </c>
      <c r="L58" s="14">
        <f>VLOOKUP(B58,'[2]LP OBAT DAN BMHP ALL APRIL'!$B:$BC,54,FALSE)</f>
        <v>5</v>
      </c>
      <c r="M58" s="15"/>
      <c r="N58" s="16">
        <f t="shared" si="0"/>
        <v>5</v>
      </c>
      <c r="O58" s="11" t="str">
        <f>VLOOKUP(B58,'[3]JAN 2022'!$A:$L,12,FALSE)</f>
        <v>6518</v>
      </c>
      <c r="P58" s="18">
        <f>VLOOKUP(B58,'[3]JAN 2022'!$A:$K,11,FALSE)</f>
        <v>45200</v>
      </c>
      <c r="Q58" s="177" t="str">
        <f>VLOOKUP(B58,'[3]JAN 2022'!$A:$G,7,FALSE)</f>
        <v>KP01/04</v>
      </c>
      <c r="R58" s="23" t="str">
        <f>VLOOKUP(B58,'[3]JAN 2022'!$A:$I,9,FALSE)</f>
        <v>PT SINGGASANA WITRA SURYAMAS</v>
      </c>
    </row>
    <row r="59" spans="1:18" ht="18.75" x14ac:dyDescent="0.3">
      <c r="A59" s="8">
        <v>51</v>
      </c>
      <c r="B59" s="20" t="s">
        <v>160</v>
      </c>
      <c r="C59" s="21" t="s">
        <v>161</v>
      </c>
      <c r="D59" s="17">
        <v>1</v>
      </c>
      <c r="E59" s="17" t="s">
        <v>27</v>
      </c>
      <c r="F59" s="8" t="s">
        <v>1231</v>
      </c>
      <c r="G59" s="11">
        <f>VLOOKUP(B59,'[1]MEI 2022'!$A:$C,3,FALSE)</f>
        <v>5090</v>
      </c>
      <c r="H59" s="24">
        <f>VLOOKUP(B59,'[1]MEI 2022'!$A:$D,4,FALSE)</f>
        <v>5599</v>
      </c>
      <c r="I59" s="13">
        <f>VLOOKUP(B59,'[1]MEI 2022'!$A:$E,5,FALSE)</f>
        <v>6718.8</v>
      </c>
      <c r="J59" s="11">
        <f>ROUNDUP(H59,-2)</f>
        <v>5600</v>
      </c>
      <c r="K59" s="11">
        <f>ROUNDUP(I59,-2)</f>
        <v>6800</v>
      </c>
      <c r="L59" s="14"/>
      <c r="M59" s="15">
        <f>VLOOKUP(B59,'[1]MEI 2022'!$A:$B,2,FALSE)</f>
        <v>6</v>
      </c>
      <c r="N59" s="16">
        <f t="shared" si="0"/>
        <v>6</v>
      </c>
      <c r="O59" s="11" t="str">
        <f>VLOOKUP(B59,'[1]MEI 2022'!$A:$L,12,FALSE)</f>
        <v>1227</v>
      </c>
      <c r="P59" s="18">
        <f>VLOOKUP(B59,'[1]MEI 2022'!$A:$K,11,FALSE)</f>
        <v>45292</v>
      </c>
      <c r="Q59" s="177" t="str">
        <f>VLOOKUP(B59,'[1]MEI 2022'!$A:$G,7,FALSE)</f>
        <v>KP05/6</v>
      </c>
      <c r="R59" s="23" t="str">
        <f>VLOOKUP(B59,'[1]MEI 2022'!$A:$I,9,FALSE)</f>
        <v>PT Singgasana Witra Suryamas</v>
      </c>
    </row>
    <row r="60" spans="1:18" ht="18.75" x14ac:dyDescent="0.3">
      <c r="A60" s="8">
        <v>52</v>
      </c>
      <c r="B60" s="20" t="s">
        <v>162</v>
      </c>
      <c r="C60" s="21" t="s">
        <v>163</v>
      </c>
      <c r="D60" s="22">
        <v>1</v>
      </c>
      <c r="E60" s="17" t="s">
        <v>27</v>
      </c>
      <c r="F60" s="8" t="s">
        <v>1231</v>
      </c>
      <c r="G60" s="11">
        <v>10045</v>
      </c>
      <c r="H60" s="24"/>
      <c r="I60" s="13"/>
      <c r="J60" s="11">
        <v>11100</v>
      </c>
      <c r="K60" s="11">
        <v>13300</v>
      </c>
      <c r="L60" s="14">
        <f>VLOOKUP(B60,'[2]LP OBAT DAN BMHP ALL APRIL'!$B:$BC,54,FALSE)</f>
        <v>0</v>
      </c>
      <c r="M60" s="15"/>
      <c r="N60" s="16">
        <f t="shared" si="0"/>
        <v>0</v>
      </c>
      <c r="O60" s="11" t="s">
        <v>164</v>
      </c>
      <c r="P60" s="18">
        <v>45598</v>
      </c>
      <c r="Q60" s="18"/>
      <c r="R60" s="23" t="s">
        <v>65</v>
      </c>
    </row>
    <row r="61" spans="1:18" ht="18.75" x14ac:dyDescent="0.3">
      <c r="A61" s="8">
        <v>53</v>
      </c>
      <c r="B61" s="37" t="s">
        <v>165</v>
      </c>
      <c r="C61" s="38" t="s">
        <v>166</v>
      </c>
      <c r="D61" s="22">
        <v>1</v>
      </c>
      <c r="E61" s="17" t="s">
        <v>27</v>
      </c>
      <c r="F61" s="8" t="s">
        <v>1231</v>
      </c>
      <c r="G61" s="11">
        <f>VLOOKUP(B61,'[1]MAR 2022'!$A:$C,3,FALSE)</f>
        <v>10045</v>
      </c>
      <c r="H61" s="12">
        <f>VLOOKUP(B61,'[1]MAR 2022'!$A:$D,4,FALSE)</f>
        <v>11049.5</v>
      </c>
      <c r="I61" s="13">
        <f>VLOOKUP(B61,'[1]MAR 2022'!$A:$E,5,FALSE)</f>
        <v>13259.4</v>
      </c>
      <c r="J61" s="11">
        <f t="shared" ref="J61:K63" si="5">ROUNDUP(H61,-2)</f>
        <v>11100</v>
      </c>
      <c r="K61" s="11">
        <f t="shared" si="5"/>
        <v>13300</v>
      </c>
      <c r="L61" s="14">
        <f>VLOOKUP(B61,'[2]LP OBAT DAN BMHP ALL APRIL'!$B:$BC,54,FALSE)</f>
        <v>0</v>
      </c>
      <c r="M61" s="15"/>
      <c r="N61" s="16">
        <f t="shared" si="0"/>
        <v>0</v>
      </c>
      <c r="O61" s="17" t="str">
        <f>VLOOKUP(B61,'[1]MAR 2022'!$A:$L,12,FALSE)</f>
        <v>K13202W</v>
      </c>
      <c r="P61" s="18">
        <f>VLOOKUP(B61,'[1]MAR 2022'!$A:$K,11,FALSE)</f>
        <v>45597</v>
      </c>
      <c r="Q61" s="11" t="str">
        <f>VLOOKUP(B61,'[1]MAR 2022'!$A:$G,7,FALSE)</f>
        <v>KP03/3</v>
      </c>
      <c r="R61" s="19" t="str">
        <f>VLOOKUP(B61,'[1]MAR 2022'!$A:$I,9,FALSE)</f>
        <v>PT PLANET EXCELENCIA PHARMACY</v>
      </c>
    </row>
    <row r="62" spans="1:18" ht="18.75" x14ac:dyDescent="0.3">
      <c r="A62" s="8">
        <v>54</v>
      </c>
      <c r="B62" s="37" t="s">
        <v>167</v>
      </c>
      <c r="C62" s="38" t="s">
        <v>168</v>
      </c>
      <c r="D62" s="22">
        <v>1</v>
      </c>
      <c r="E62" s="17" t="s">
        <v>27</v>
      </c>
      <c r="F62" s="8" t="s">
        <v>1231</v>
      </c>
      <c r="G62" s="11">
        <f>VLOOKUP(B62,'[1]APR 2022'!$A:$C,3,FALSE)</f>
        <v>11287.878787878786</v>
      </c>
      <c r="H62" s="24">
        <f>VLOOKUP(B62,'[1]APR 2022'!$A:$D,4,FALSE)</f>
        <v>12416.666666666666</v>
      </c>
      <c r="I62" s="13">
        <f>VLOOKUP(B62,'[1]APR 2022'!$A:$E,5,FALSE)</f>
        <v>14899.999999999998</v>
      </c>
      <c r="J62" s="11">
        <f t="shared" si="5"/>
        <v>12500</v>
      </c>
      <c r="K62" s="11">
        <f t="shared" si="5"/>
        <v>14900</v>
      </c>
      <c r="L62" s="14">
        <f>VLOOKUP(B62,'[2]LP OBAT DAN BMHP ALL APRIL'!$B:$BC,54,FALSE)</f>
        <v>9</v>
      </c>
      <c r="M62" s="15"/>
      <c r="N62" s="16">
        <f t="shared" si="0"/>
        <v>9</v>
      </c>
      <c r="O62" s="11" t="str">
        <f>VLOOKUP(B62,'[1]APR 2022'!$A:$L,12,FALSE)</f>
        <v>A20041W</v>
      </c>
      <c r="P62" s="18">
        <f>VLOOKUP(B62,'[1]APR 2022'!$A:$K,11,FALSE)</f>
        <v>45658</v>
      </c>
      <c r="Q62" s="18" t="str">
        <f>VLOOKUP(B62,'[1]APR 2022'!$A:$G,7,FALSE)</f>
        <v>KP04/4</v>
      </c>
      <c r="R62" s="23" t="str">
        <f>VLOOKUP(B62,'[1]APR 2022'!$A:$I,9,FALSE)</f>
        <v>PT KUDAMAS JAYA MAKMUR SENTOSA</v>
      </c>
    </row>
    <row r="63" spans="1:18" ht="18.75" x14ac:dyDescent="0.3">
      <c r="A63" s="8">
        <v>55</v>
      </c>
      <c r="B63" s="37" t="s">
        <v>169</v>
      </c>
      <c r="C63" s="38" t="s">
        <v>170</v>
      </c>
      <c r="D63" s="22">
        <v>1</v>
      </c>
      <c r="E63" s="17" t="s">
        <v>27</v>
      </c>
      <c r="F63" s="8" t="s">
        <v>1231</v>
      </c>
      <c r="G63" s="11">
        <f>VLOOKUP(B63,'[1]MEI 2022'!$A:$C,3,FALSE)</f>
        <v>11363.636363636362</v>
      </c>
      <c r="H63" s="24">
        <f>VLOOKUP(B63,'[1]MEI 2022'!$A:$D,4,FALSE)</f>
        <v>12500</v>
      </c>
      <c r="I63" s="13">
        <f>VLOOKUP(B63,'[1]MEI 2022'!$A:$E,5,FALSE)</f>
        <v>15000</v>
      </c>
      <c r="J63" s="11">
        <f t="shared" si="5"/>
        <v>12500</v>
      </c>
      <c r="K63" s="11">
        <f t="shared" si="5"/>
        <v>15000</v>
      </c>
      <c r="L63" s="14"/>
      <c r="M63" s="15">
        <f>VLOOKUP(B63,'[1]MEI 2022'!$A:$B,2,FALSE)</f>
        <v>10</v>
      </c>
      <c r="N63" s="16">
        <f t="shared" si="0"/>
        <v>10</v>
      </c>
      <c r="O63" s="11" t="str">
        <f>VLOOKUP(B63,'[1]MEI 2022'!$A:$L,12,FALSE)</f>
        <v>A20202W</v>
      </c>
      <c r="P63" s="18">
        <f>VLOOKUP(B63,'[1]MEI 2022'!$A:$K,11,FALSE)</f>
        <v>45658</v>
      </c>
      <c r="Q63" s="18" t="str">
        <f>VLOOKUP(B63,'[1]MEI 2022'!$A:$G,7,FALSE)</f>
        <v>KP05/2</v>
      </c>
      <c r="R63" s="23" t="str">
        <f>VLOOKUP(B63,'[1]MEI 2022'!$A:$I,9,FALSE)</f>
        <v>PT KUDAMAS JAYA MAKMUR SENTOSA</v>
      </c>
    </row>
    <row r="64" spans="1:18" ht="18.75" x14ac:dyDescent="0.3">
      <c r="A64" s="8">
        <v>56</v>
      </c>
      <c r="B64" s="25" t="s">
        <v>171</v>
      </c>
      <c r="C64" s="34" t="s">
        <v>172</v>
      </c>
      <c r="D64" s="43">
        <v>1</v>
      </c>
      <c r="E64" s="44" t="s">
        <v>27</v>
      </c>
      <c r="F64" s="8" t="s">
        <v>1231</v>
      </c>
      <c r="G64" s="33">
        <v>12865</v>
      </c>
      <c r="H64" s="45">
        <v>14151.500000000002</v>
      </c>
      <c r="I64" s="46">
        <v>16981.800000000003</v>
      </c>
      <c r="J64" s="33">
        <v>14200</v>
      </c>
      <c r="K64" s="19">
        <v>17000</v>
      </c>
      <c r="L64" s="14">
        <f>VLOOKUP(B64,'[2]LP OBAT DAN BMHP ALL APRIL'!$B:$BC,54,FALSE)</f>
        <v>1</v>
      </c>
      <c r="M64" s="15"/>
      <c r="N64" s="16">
        <f t="shared" si="0"/>
        <v>1</v>
      </c>
      <c r="O64" s="44" t="s">
        <v>173</v>
      </c>
      <c r="P64" s="47">
        <v>44835</v>
      </c>
      <c r="Q64" s="33" t="s">
        <v>174</v>
      </c>
      <c r="R64" s="33" t="s">
        <v>175</v>
      </c>
    </row>
    <row r="65" spans="1:18" ht="18.75" x14ac:dyDescent="0.3">
      <c r="A65" s="8">
        <v>57</v>
      </c>
      <c r="B65" s="25" t="s">
        <v>176</v>
      </c>
      <c r="C65" s="34" t="s">
        <v>177</v>
      </c>
      <c r="D65" s="43">
        <v>1</v>
      </c>
      <c r="E65" s="44" t="s">
        <v>27</v>
      </c>
      <c r="F65" s="8" t="s">
        <v>1231</v>
      </c>
      <c r="G65" s="11">
        <v>22000</v>
      </c>
      <c r="H65" s="12">
        <v>24200.000000000004</v>
      </c>
      <c r="I65" s="13">
        <v>29040.000000000004</v>
      </c>
      <c r="J65" s="11">
        <v>24200</v>
      </c>
      <c r="K65" s="11">
        <v>29100</v>
      </c>
      <c r="L65" s="14">
        <f>VLOOKUP(B65,'[2]LP OBAT DAN BMHP ALL APRIL'!$B:$BC,54,FALSE)</f>
        <v>9</v>
      </c>
      <c r="M65" s="15"/>
      <c r="N65" s="16">
        <f t="shared" si="0"/>
        <v>9</v>
      </c>
      <c r="O65" s="17" t="s">
        <v>178</v>
      </c>
      <c r="P65" s="18">
        <v>45139</v>
      </c>
      <c r="Q65" s="11" t="s">
        <v>179</v>
      </c>
      <c r="R65" s="19" t="s">
        <v>22</v>
      </c>
    </row>
    <row r="66" spans="1:18" ht="18.75" x14ac:dyDescent="0.3">
      <c r="A66" s="8">
        <v>58</v>
      </c>
      <c r="B66" s="20" t="s">
        <v>180</v>
      </c>
      <c r="C66" s="21" t="s">
        <v>181</v>
      </c>
      <c r="D66" s="17">
        <v>1</v>
      </c>
      <c r="E66" s="17" t="s">
        <v>53</v>
      </c>
      <c r="F66" s="17" t="s">
        <v>1236</v>
      </c>
      <c r="G66" s="11">
        <f>VLOOKUP(B66,'[1]JAN 2022'!$A:$C,3,FALSE)</f>
        <v>76363.636363636353</v>
      </c>
      <c r="H66" s="24">
        <f>VLOOKUP(B66,'[1]JAN 2022'!$A:$D,4,FALSE)</f>
        <v>84000</v>
      </c>
      <c r="I66" s="13">
        <f>VLOOKUP(B66,'[1]JAN 2022'!$A:$E,5,FALSE)</f>
        <v>100800</v>
      </c>
      <c r="J66" s="11">
        <f t="shared" ref="J66:K68" si="6">ROUNDUP(H66,-2)</f>
        <v>84000</v>
      </c>
      <c r="K66" s="11">
        <f t="shared" si="6"/>
        <v>100800</v>
      </c>
      <c r="L66" s="14">
        <f>VLOOKUP(B66,'[2]LP OBAT DAN BMHP ALL APRIL'!$B:$BC,54,FALSE)</f>
        <v>0</v>
      </c>
      <c r="M66" s="15"/>
      <c r="N66" s="16">
        <f t="shared" si="0"/>
        <v>0</v>
      </c>
      <c r="O66" s="11" t="str">
        <f>VLOOKUP(B66,'[1]JAN 2022'!$A:$L,12,FALSE)</f>
        <v>21100528</v>
      </c>
      <c r="P66" s="18">
        <f>VLOOKUP(B66,'[1]JAN 2022'!$A:$K,11,FALSE)</f>
        <v>45536</v>
      </c>
      <c r="Q66" s="18" t="str">
        <f>VLOOKUP(B66,'[1]JAN 2022'!$A:$G,7,FALSE)</f>
        <v>KP01/07</v>
      </c>
      <c r="R66" s="23" t="str">
        <f>VLOOKUP(B66,'[1]JAN 2022'!$A:$I,9,FALSE)</f>
        <v>PT KUDAMAS JAYA MAKMUR SENTOSA</v>
      </c>
    </row>
    <row r="67" spans="1:18" ht="18.75" x14ac:dyDescent="0.3">
      <c r="A67" s="8">
        <v>59</v>
      </c>
      <c r="B67" s="21" t="s">
        <v>182</v>
      </c>
      <c r="C67" s="21" t="s">
        <v>183</v>
      </c>
      <c r="D67" s="22">
        <v>100</v>
      </c>
      <c r="E67" s="17" t="s">
        <v>30</v>
      </c>
      <c r="F67" s="8" t="s">
        <v>1231</v>
      </c>
      <c r="G67" s="11">
        <f>VLOOKUP(B67,'[1]APR 2022'!$A:$C,3,FALSE)</f>
        <v>450</v>
      </c>
      <c r="H67" s="12">
        <f>VLOOKUP(B67,'[1]APR 2022'!$A:$D,4,FALSE)</f>
        <v>495.00000000000006</v>
      </c>
      <c r="I67" s="13">
        <f>VLOOKUP(B67,'[1]APR 2022'!$A:$E,5,FALSE)</f>
        <v>594</v>
      </c>
      <c r="J67" s="11">
        <f t="shared" si="6"/>
        <v>500</v>
      </c>
      <c r="K67" s="11">
        <f t="shared" si="6"/>
        <v>600</v>
      </c>
      <c r="L67" s="14">
        <f>VLOOKUP(B67,'[2]LP OBAT DAN BMHP ALL APRIL'!$B:$BC,54,FALSE)</f>
        <v>210</v>
      </c>
      <c r="M67" s="15"/>
      <c r="N67" s="26">
        <f t="shared" si="0"/>
        <v>210</v>
      </c>
      <c r="O67" s="17" t="str">
        <f>VLOOKUP(B67,'[1]APR 2022'!$A:$L,12,FALSE)</f>
        <v>HTBSPE21038</v>
      </c>
      <c r="P67" s="18">
        <f>VLOOKUP(B67,'[1]APR 2022'!$A:$K,11,FALSE)</f>
        <v>45323</v>
      </c>
      <c r="Q67" s="11" t="str">
        <f>VLOOKUP(B67,'[1]APR 2022'!$A:$G,7,FALSE)</f>
        <v>KP04/3</v>
      </c>
      <c r="R67" s="19" t="str">
        <f>VLOOKUP(B67,'[1]APR 2022'!$A:$I,9,FALSE)</f>
        <v>PT Enseval Putera Megatrading</v>
      </c>
    </row>
    <row r="68" spans="1:18" ht="18.75" x14ac:dyDescent="0.3">
      <c r="A68" s="8">
        <v>60</v>
      </c>
      <c r="B68" s="27" t="s">
        <v>184</v>
      </c>
      <c r="C68" s="28" t="s">
        <v>185</v>
      </c>
      <c r="D68" s="17">
        <v>1</v>
      </c>
      <c r="E68" s="17" t="s">
        <v>27</v>
      </c>
      <c r="F68" s="8" t="s">
        <v>1231</v>
      </c>
      <c r="G68" s="11">
        <f>VLOOKUP(B68,'[3]JAN 2022'!$A:$C,3,FALSE)</f>
        <v>15818.181818181816</v>
      </c>
      <c r="H68" s="24">
        <f>VLOOKUP(B68,'[3]JAN 2022'!$A:$D,4,FALSE)</f>
        <v>17400</v>
      </c>
      <c r="I68" s="13">
        <f>VLOOKUP(B68,'[3]JAN 2022'!$A:$E,5,FALSE)</f>
        <v>20880</v>
      </c>
      <c r="J68" s="11">
        <f t="shared" si="6"/>
        <v>17400</v>
      </c>
      <c r="K68" s="11">
        <f t="shared" si="6"/>
        <v>20900</v>
      </c>
      <c r="L68" s="14">
        <f>VLOOKUP(B68,'[2]LP OBAT DAN BMHP ALL APRIL'!$B:$BC,54,FALSE)</f>
        <v>4</v>
      </c>
      <c r="M68" s="15"/>
      <c r="N68" s="16">
        <f t="shared" si="0"/>
        <v>4</v>
      </c>
      <c r="O68" s="11" t="str">
        <f>VLOOKUP(B68,'[3]JAN 2022'!$A:$L,12,FALSE)</f>
        <v>H0208101</v>
      </c>
      <c r="P68" s="18">
        <f>VLOOKUP(B68,'[3]JAN 2022'!$A:$K,11,FALSE)</f>
        <v>45139</v>
      </c>
      <c r="Q68" s="18" t="str">
        <f>VLOOKUP(B68,'[3]JAN 2022'!$A:$G,7,FALSE)</f>
        <v>KP01/03</v>
      </c>
      <c r="R68" s="23" t="str">
        <f>VLOOKUP(B68,'[3]JAN 2022'!$A:$I,9,FALSE)</f>
        <v>PT KUDAMAS JAYA MAKMUR SENTOSA</v>
      </c>
    </row>
    <row r="69" spans="1:18" ht="18.75" x14ac:dyDescent="0.3">
      <c r="A69" s="8">
        <v>61</v>
      </c>
      <c r="B69" s="37" t="s">
        <v>186</v>
      </c>
      <c r="C69" s="38" t="s">
        <v>187</v>
      </c>
      <c r="D69" s="22">
        <v>1</v>
      </c>
      <c r="E69" s="17" t="s">
        <v>27</v>
      </c>
      <c r="F69" s="8" t="s">
        <v>1231</v>
      </c>
      <c r="G69" s="11">
        <v>62272.727272727265</v>
      </c>
      <c r="H69" s="12">
        <v>68500</v>
      </c>
      <c r="I69" s="13">
        <v>82200</v>
      </c>
      <c r="J69" s="11">
        <v>68500</v>
      </c>
      <c r="K69" s="11">
        <v>82200</v>
      </c>
      <c r="L69" s="14">
        <f>VLOOKUP(B69,'[2]LP OBAT DAN BMHP ALL APRIL'!$B:$BC,54,FALSE)</f>
        <v>6</v>
      </c>
      <c r="M69" s="15"/>
      <c r="N69" s="16">
        <f t="shared" si="0"/>
        <v>6</v>
      </c>
      <c r="O69" s="17" t="s">
        <v>188</v>
      </c>
      <c r="P69" s="18">
        <v>45474</v>
      </c>
      <c r="Q69" s="11" t="s">
        <v>64</v>
      </c>
      <c r="R69" s="19" t="s">
        <v>65</v>
      </c>
    </row>
    <row r="70" spans="1:18" ht="18.75" x14ac:dyDescent="0.3">
      <c r="A70" s="8">
        <v>62</v>
      </c>
      <c r="B70" s="20" t="s">
        <v>189</v>
      </c>
      <c r="C70" s="21" t="s">
        <v>190</v>
      </c>
      <c r="D70" s="22">
        <v>100</v>
      </c>
      <c r="E70" s="17" t="s">
        <v>30</v>
      </c>
      <c r="F70" s="8" t="s">
        <v>1231</v>
      </c>
      <c r="G70" s="11">
        <f>VLOOKUP(B70,'[1]APR 2022'!$A:$C,3,FALSE)</f>
        <v>4199.0652</v>
      </c>
      <c r="H70" s="12">
        <f>VLOOKUP(B70,'[1]APR 2022'!$A:$D,4,FALSE)</f>
        <v>4618.9717200000005</v>
      </c>
      <c r="I70" s="13">
        <f>VLOOKUP(B70,'[1]APR 2022'!$A:$E,5,FALSE)</f>
        <v>5542.7660640000004</v>
      </c>
      <c r="J70" s="11">
        <f>ROUNDUP(H70,-2)</f>
        <v>4700</v>
      </c>
      <c r="K70" s="11">
        <f>ROUNDUP(I70,-2)</f>
        <v>5600</v>
      </c>
      <c r="L70" s="14">
        <f>VLOOKUP(B70,'[2]LP OBAT DAN BMHP ALL APRIL'!$B:$BC,54,FALSE)</f>
        <v>60</v>
      </c>
      <c r="M70" s="15"/>
      <c r="N70" s="26">
        <f t="shared" si="0"/>
        <v>60</v>
      </c>
      <c r="O70" s="17" t="str">
        <f>VLOOKUP(B70,'[1]APR 2022'!$A:$L,12,FALSE)</f>
        <v>21090506</v>
      </c>
      <c r="P70" s="18">
        <f>VLOOKUP(B70,'[1]APR 2022'!$A:$K,11,FALSE)</f>
        <v>45170</v>
      </c>
      <c r="Q70" s="11" t="str">
        <f>VLOOKUP(B70,'[1]APR 2022'!$A:$G,7,FALSE)</f>
        <v>KP04/3</v>
      </c>
      <c r="R70" s="19" t="str">
        <f>VLOOKUP(B70,'[1]APR 2022'!$A:$I,9,FALSE)</f>
        <v>PT Enseval Putera Megatrading</v>
      </c>
    </row>
    <row r="71" spans="1:18" ht="18.75" x14ac:dyDescent="0.3">
      <c r="A71" s="8">
        <v>63</v>
      </c>
      <c r="B71" s="20" t="s">
        <v>191</v>
      </c>
      <c r="C71" s="21" t="s">
        <v>192</v>
      </c>
      <c r="D71" s="22">
        <v>100</v>
      </c>
      <c r="E71" s="17" t="s">
        <v>30</v>
      </c>
      <c r="F71" s="8" t="s">
        <v>1231</v>
      </c>
      <c r="G71" s="11">
        <v>2947.272727272727</v>
      </c>
      <c r="H71" s="12">
        <v>3242</v>
      </c>
      <c r="I71" s="13">
        <v>3890.3999999999996</v>
      </c>
      <c r="J71" s="11">
        <v>3300</v>
      </c>
      <c r="K71" s="11">
        <v>3900</v>
      </c>
      <c r="L71" s="14">
        <f>VLOOKUP(B71,'[2]LP OBAT DAN BMHP ALL APRIL'!$B:$BC,54,FALSE)</f>
        <v>0</v>
      </c>
      <c r="M71" s="15"/>
      <c r="N71" s="16">
        <f t="shared" si="0"/>
        <v>0</v>
      </c>
      <c r="O71" s="17" t="s">
        <v>193</v>
      </c>
      <c r="P71" s="18">
        <v>44713</v>
      </c>
      <c r="Q71" s="18" t="s">
        <v>194</v>
      </c>
      <c r="R71" s="23" t="s">
        <v>195</v>
      </c>
    </row>
    <row r="72" spans="1:18" ht="18.75" x14ac:dyDescent="0.3">
      <c r="A72" s="8">
        <v>64</v>
      </c>
      <c r="B72" s="20" t="s">
        <v>196</v>
      </c>
      <c r="C72" s="21" t="s">
        <v>197</v>
      </c>
      <c r="D72" s="22">
        <v>100</v>
      </c>
      <c r="E72" s="17" t="s">
        <v>30</v>
      </c>
      <c r="F72" s="8" t="s">
        <v>1231</v>
      </c>
      <c r="G72" s="11">
        <v>3123.29</v>
      </c>
      <c r="H72" s="12">
        <v>3435.6190000000001</v>
      </c>
      <c r="I72" s="13">
        <v>4122.7428</v>
      </c>
      <c r="J72" s="11">
        <v>3500</v>
      </c>
      <c r="K72" s="11">
        <v>4200</v>
      </c>
      <c r="L72" s="14">
        <f>VLOOKUP(B72,'[2]LP OBAT DAN BMHP ALL APRIL'!$B:$BC,54,FALSE)</f>
        <v>79</v>
      </c>
      <c r="M72" s="15"/>
      <c r="N72" s="16">
        <f t="shared" si="0"/>
        <v>79</v>
      </c>
      <c r="O72" s="17" t="s">
        <v>198</v>
      </c>
      <c r="P72" s="18">
        <v>45352</v>
      </c>
      <c r="Q72" s="11" t="s">
        <v>199</v>
      </c>
      <c r="R72" s="19" t="s">
        <v>114</v>
      </c>
    </row>
    <row r="73" spans="1:18" ht="18.75" x14ac:dyDescent="0.3">
      <c r="A73" s="8">
        <v>65</v>
      </c>
      <c r="B73" s="20" t="s">
        <v>200</v>
      </c>
      <c r="C73" s="21" t="s">
        <v>201</v>
      </c>
      <c r="D73" s="22">
        <v>1</v>
      </c>
      <c r="E73" s="17" t="s">
        <v>53</v>
      </c>
      <c r="F73" s="17" t="s">
        <v>1236</v>
      </c>
      <c r="G73" s="11">
        <v>11865</v>
      </c>
      <c r="H73" s="29">
        <v>13051.500000000002</v>
      </c>
      <c r="I73" s="13">
        <v>15661.800000000001</v>
      </c>
      <c r="J73" s="11">
        <v>13100</v>
      </c>
      <c r="K73" s="11">
        <v>15700</v>
      </c>
      <c r="L73" s="14">
        <f>VLOOKUP(B73,'[2]LP OBAT DAN BMHP ALL APRIL'!$B:$BC,54,FALSE)</f>
        <v>1</v>
      </c>
      <c r="M73" s="15"/>
      <c r="N73" s="16">
        <f t="shared" si="0"/>
        <v>1</v>
      </c>
      <c r="O73" s="30" t="s">
        <v>202</v>
      </c>
      <c r="P73" s="31">
        <v>44805</v>
      </c>
      <c r="Q73" s="32" t="s">
        <v>203</v>
      </c>
      <c r="R73" s="19" t="s">
        <v>114</v>
      </c>
    </row>
    <row r="74" spans="1:18" ht="18.75" x14ac:dyDescent="0.3">
      <c r="A74" s="8">
        <v>66</v>
      </c>
      <c r="B74" s="20" t="s">
        <v>204</v>
      </c>
      <c r="C74" s="28" t="s">
        <v>205</v>
      </c>
      <c r="D74" s="17">
        <v>100</v>
      </c>
      <c r="E74" s="17" t="s">
        <v>30</v>
      </c>
      <c r="F74" s="8" t="s">
        <v>1231</v>
      </c>
      <c r="G74" s="11">
        <v>154.9</v>
      </c>
      <c r="H74" s="24">
        <v>170.39000000000001</v>
      </c>
      <c r="I74" s="13">
        <v>204.46800000000002</v>
      </c>
      <c r="J74" s="11">
        <v>200</v>
      </c>
      <c r="K74" s="11">
        <v>300</v>
      </c>
      <c r="L74" s="14">
        <f>VLOOKUP(B74,'[2]LP OBAT DAN BMHP ALL APRIL'!$B:$BC,54,FALSE)</f>
        <v>100</v>
      </c>
      <c r="M74" s="15"/>
      <c r="N74" s="16">
        <f t="shared" ref="N74:N137" si="7">L74+M74</f>
        <v>100</v>
      </c>
      <c r="O74" s="30" t="s">
        <v>206</v>
      </c>
      <c r="P74" s="31">
        <v>44781</v>
      </c>
      <c r="Q74" s="32" t="s">
        <v>207</v>
      </c>
      <c r="R74" s="33" t="s">
        <v>56</v>
      </c>
    </row>
    <row r="75" spans="1:18" ht="18.75" x14ac:dyDescent="0.3">
      <c r="A75" s="8">
        <v>67</v>
      </c>
      <c r="B75" s="20" t="s">
        <v>208</v>
      </c>
      <c r="C75" s="21" t="s">
        <v>209</v>
      </c>
      <c r="D75" s="22">
        <v>100</v>
      </c>
      <c r="E75" s="17" t="s">
        <v>30</v>
      </c>
      <c r="F75" s="8" t="s">
        <v>1231</v>
      </c>
      <c r="G75" s="11">
        <v>60</v>
      </c>
      <c r="H75" s="29">
        <v>66</v>
      </c>
      <c r="I75" s="13">
        <v>79.2</v>
      </c>
      <c r="J75" s="11">
        <v>100</v>
      </c>
      <c r="K75" s="11">
        <v>100</v>
      </c>
      <c r="L75" s="14">
        <f>VLOOKUP(B75,'[2]LP OBAT DAN BMHP ALL APRIL'!$B:$BC,54,FALSE)</f>
        <v>1701</v>
      </c>
      <c r="M75" s="15"/>
      <c r="N75" s="16">
        <f t="shared" si="7"/>
        <v>1701</v>
      </c>
      <c r="O75" s="30" t="s">
        <v>210</v>
      </c>
      <c r="P75" s="31">
        <v>45465</v>
      </c>
      <c r="Q75" s="32">
        <v>2802653673</v>
      </c>
      <c r="R75" s="33" t="s">
        <v>56</v>
      </c>
    </row>
    <row r="76" spans="1:18" ht="18.75" x14ac:dyDescent="0.3">
      <c r="A76" s="8">
        <v>68</v>
      </c>
      <c r="B76" s="20" t="s">
        <v>211</v>
      </c>
      <c r="C76" s="21" t="s">
        <v>212</v>
      </c>
      <c r="D76" s="22">
        <v>100</v>
      </c>
      <c r="E76" s="17" t="s">
        <v>30</v>
      </c>
      <c r="F76" s="8" t="s">
        <v>1231</v>
      </c>
      <c r="G76" s="11">
        <v>74.55</v>
      </c>
      <c r="H76" s="29">
        <v>82.00500000000001</v>
      </c>
      <c r="I76" s="13">
        <v>98.406000000000006</v>
      </c>
      <c r="J76" s="11">
        <v>100</v>
      </c>
      <c r="K76" s="11">
        <v>100</v>
      </c>
      <c r="L76" s="14">
        <f>VLOOKUP(B76,'[2]LP OBAT DAN BMHP ALL APRIL'!$B:$BC,54,FALSE)</f>
        <v>62</v>
      </c>
      <c r="M76" s="15"/>
      <c r="N76" s="16">
        <f t="shared" si="7"/>
        <v>62</v>
      </c>
      <c r="O76" s="30" t="s">
        <v>213</v>
      </c>
      <c r="P76" s="31">
        <v>45486</v>
      </c>
      <c r="Q76" s="32">
        <v>2802653673</v>
      </c>
      <c r="R76" s="33" t="s">
        <v>56</v>
      </c>
    </row>
    <row r="77" spans="1:18" ht="18.75" x14ac:dyDescent="0.3">
      <c r="A77" s="8">
        <v>69</v>
      </c>
      <c r="B77" s="39" t="s">
        <v>214</v>
      </c>
      <c r="C77" s="40" t="s">
        <v>215</v>
      </c>
      <c r="D77" s="17">
        <v>100</v>
      </c>
      <c r="E77" s="17" t="s">
        <v>30</v>
      </c>
      <c r="F77" s="17" t="s">
        <v>1234</v>
      </c>
      <c r="G77" s="11">
        <v>545.44000000000005</v>
      </c>
      <c r="H77" s="12">
        <v>599.98400000000015</v>
      </c>
      <c r="I77" s="13">
        <v>719.98080000000016</v>
      </c>
      <c r="J77" s="11">
        <v>600</v>
      </c>
      <c r="K77" s="11">
        <v>800</v>
      </c>
      <c r="L77" s="14">
        <f>VLOOKUP(B77,'[2]LP OBAT DAN BMHP ALL APRIL'!$B:$BC,54,FALSE)</f>
        <v>352</v>
      </c>
      <c r="M77" s="15"/>
      <c r="N77" s="16">
        <f t="shared" si="7"/>
        <v>352</v>
      </c>
      <c r="O77" s="17" t="s">
        <v>216</v>
      </c>
      <c r="P77" s="18">
        <v>45536</v>
      </c>
      <c r="Q77" s="11" t="s">
        <v>217</v>
      </c>
      <c r="R77" s="19" t="s">
        <v>218</v>
      </c>
    </row>
    <row r="78" spans="1:18" ht="18.75" x14ac:dyDescent="0.3">
      <c r="A78" s="8">
        <v>70</v>
      </c>
      <c r="B78" s="21" t="s">
        <v>219</v>
      </c>
      <c r="C78" s="21" t="s">
        <v>220</v>
      </c>
      <c r="D78" s="22">
        <v>100</v>
      </c>
      <c r="E78" s="17" t="s">
        <v>30</v>
      </c>
      <c r="F78" s="8" t="s">
        <v>1231</v>
      </c>
      <c r="G78" s="11">
        <v>549.9735280000001</v>
      </c>
      <c r="H78" s="29">
        <v>604.97088080000015</v>
      </c>
      <c r="I78" s="13">
        <v>725.9650569600002</v>
      </c>
      <c r="J78" s="11">
        <v>700</v>
      </c>
      <c r="K78" s="11">
        <v>800</v>
      </c>
      <c r="L78" s="14">
        <f>VLOOKUP(B78,'[2]LP OBAT DAN BMHP ALL APRIL'!$B:$BC,54,FALSE)</f>
        <v>115</v>
      </c>
      <c r="M78" s="15"/>
      <c r="N78" s="16">
        <f t="shared" si="7"/>
        <v>115</v>
      </c>
      <c r="O78" s="30" t="s">
        <v>221</v>
      </c>
      <c r="P78" s="31">
        <v>45322</v>
      </c>
      <c r="Q78" s="32" t="s">
        <v>222</v>
      </c>
      <c r="R78" s="33" t="s">
        <v>223</v>
      </c>
    </row>
    <row r="79" spans="1:18" ht="18.75" x14ac:dyDescent="0.3">
      <c r="A79" s="8">
        <v>71</v>
      </c>
      <c r="B79" s="21" t="s">
        <v>224</v>
      </c>
      <c r="C79" s="21" t="s">
        <v>225</v>
      </c>
      <c r="D79" s="22">
        <v>100</v>
      </c>
      <c r="E79" s="17" t="s">
        <v>30</v>
      </c>
      <c r="F79" s="8" t="s">
        <v>1231</v>
      </c>
      <c r="G79" s="11">
        <v>736.36363636363626</v>
      </c>
      <c r="H79" s="12">
        <v>810</v>
      </c>
      <c r="I79" s="13">
        <v>972</v>
      </c>
      <c r="J79" s="11">
        <v>900</v>
      </c>
      <c r="K79" s="11">
        <v>1000</v>
      </c>
      <c r="L79" s="14">
        <f>VLOOKUP(B79,'[2]LP OBAT DAN BMHP ALL APRIL'!$B:$BC,54,FALSE)</f>
        <v>0</v>
      </c>
      <c r="M79" s="15"/>
      <c r="N79" s="16">
        <f t="shared" si="7"/>
        <v>0</v>
      </c>
      <c r="O79" s="17" t="s">
        <v>226</v>
      </c>
      <c r="P79" s="18">
        <v>45200</v>
      </c>
      <c r="Q79" s="18" t="s">
        <v>194</v>
      </c>
      <c r="R79" s="23" t="s">
        <v>195</v>
      </c>
    </row>
    <row r="80" spans="1:18" ht="18.75" x14ac:dyDescent="0.3">
      <c r="A80" s="8">
        <v>72</v>
      </c>
      <c r="B80" s="21" t="s">
        <v>227</v>
      </c>
      <c r="C80" s="21" t="s">
        <v>228</v>
      </c>
      <c r="D80" s="22">
        <v>100</v>
      </c>
      <c r="E80" s="17" t="s">
        <v>30</v>
      </c>
      <c r="F80" s="8" t="s">
        <v>1231</v>
      </c>
      <c r="G80" s="11">
        <f>VLOOKUP(B80,'[1]MEI 2022'!$A:$C,3,FALSE)</f>
        <v>600</v>
      </c>
      <c r="H80" s="24">
        <f>VLOOKUP(B80,'[1]MEI 2022'!$A:$D,4,FALSE)</f>
        <v>660</v>
      </c>
      <c r="I80" s="13">
        <f>VLOOKUP(B80,'[1]MEI 2022'!$A:$E,5,FALSE)</f>
        <v>792</v>
      </c>
      <c r="J80" s="11">
        <f>ROUNDUP(H80,-2)</f>
        <v>700</v>
      </c>
      <c r="K80" s="11">
        <f>ROUNDUP(I80,-2)</f>
        <v>800</v>
      </c>
      <c r="L80" s="14"/>
      <c r="M80" s="15">
        <f>VLOOKUP(B80,'[1]MEI 2022'!$A:$B,2,FALSE)</f>
        <v>200</v>
      </c>
      <c r="N80" s="16">
        <f t="shared" si="7"/>
        <v>200</v>
      </c>
      <c r="O80" s="11" t="str">
        <f>VLOOKUP(B80,'[1]MEI 2022'!$A:$L,12,FALSE)</f>
        <v>PA03T002</v>
      </c>
      <c r="P80" s="18">
        <f>VLOOKUP(B80,'[1]MEI 2022'!$A:$K,11,FALSE)</f>
        <v>46023</v>
      </c>
      <c r="Q80" s="18" t="str">
        <f>VLOOKUP(B80,'[1]MEI 2022'!$A:$G,7,FALSE)</f>
        <v>KP05/12</v>
      </c>
      <c r="R80" s="23" t="str">
        <f>VLOOKUP(B80,'[1]MEI 2022'!$A:$I,9,FALSE)</f>
        <v>PT KUDAMAS JAYA MAKMUR SENTOSA</v>
      </c>
    </row>
    <row r="81" spans="1:18" ht="18.75" x14ac:dyDescent="0.3">
      <c r="A81" s="8">
        <v>73</v>
      </c>
      <c r="B81" s="20" t="s">
        <v>229</v>
      </c>
      <c r="C81" s="21" t="s">
        <v>230</v>
      </c>
      <c r="D81" s="22">
        <v>1</v>
      </c>
      <c r="E81" s="17" t="s">
        <v>53</v>
      </c>
      <c r="F81" s="8" t="s">
        <v>1231</v>
      </c>
      <c r="G81" s="11">
        <v>5454.0779999999995</v>
      </c>
      <c r="H81" s="29">
        <v>5999.4858000000004</v>
      </c>
      <c r="I81" s="13">
        <v>7199.3829599999999</v>
      </c>
      <c r="J81" s="11">
        <v>6000</v>
      </c>
      <c r="K81" s="11">
        <v>7200</v>
      </c>
      <c r="L81" s="14">
        <f>VLOOKUP(B81,'[2]LP OBAT DAN BMHP ALL APRIL'!$B:$BC,54,FALSE)</f>
        <v>2</v>
      </c>
      <c r="M81" s="15"/>
      <c r="N81" s="16">
        <f t="shared" si="7"/>
        <v>2</v>
      </c>
      <c r="O81" s="30" t="s">
        <v>231</v>
      </c>
      <c r="P81" s="31">
        <v>44958</v>
      </c>
      <c r="Q81" s="32" t="s">
        <v>232</v>
      </c>
      <c r="R81" s="33" t="s">
        <v>233</v>
      </c>
    </row>
    <row r="82" spans="1:18" ht="18.75" x14ac:dyDescent="0.3">
      <c r="A82" s="8">
        <v>74</v>
      </c>
      <c r="B82" s="20" t="s">
        <v>234</v>
      </c>
      <c r="C82" s="21" t="s">
        <v>235</v>
      </c>
      <c r="D82" s="17">
        <v>100</v>
      </c>
      <c r="E82" s="17" t="s">
        <v>16</v>
      </c>
      <c r="F82" s="8" t="s">
        <v>1231</v>
      </c>
      <c r="G82" s="11">
        <f>VLOOKUP(B82,'[1]FEB 2022'!$A:$C,3,FALSE)</f>
        <v>991.73818181818172</v>
      </c>
      <c r="H82" s="24">
        <f>VLOOKUP(B82,'[1]FEB 2022'!$A:$D,4,FALSE)</f>
        <v>1090.912</v>
      </c>
      <c r="I82" s="13">
        <f>VLOOKUP(B82,'[1]FEB 2022'!$A:$E,5,FALSE)</f>
        <v>1309.0944</v>
      </c>
      <c r="J82" s="11">
        <f t="shared" ref="J82:K88" si="8">ROUNDUP(H82,-2)</f>
        <v>1100</v>
      </c>
      <c r="K82" s="11">
        <f t="shared" si="8"/>
        <v>1400</v>
      </c>
      <c r="L82" s="14">
        <f>VLOOKUP(B82,'[2]LP OBAT DAN BMHP ALL APRIL'!$B:$BC,54,FALSE)</f>
        <v>46</v>
      </c>
      <c r="M82" s="15"/>
      <c r="N82" s="16">
        <f t="shared" si="7"/>
        <v>46</v>
      </c>
      <c r="O82" s="11" t="s">
        <v>236</v>
      </c>
      <c r="P82" s="18">
        <v>45566</v>
      </c>
      <c r="Q82" s="18" t="s">
        <v>237</v>
      </c>
      <c r="R82" s="23" t="s">
        <v>175</v>
      </c>
    </row>
    <row r="83" spans="1:18" ht="18.75" x14ac:dyDescent="0.3">
      <c r="A83" s="8">
        <v>75</v>
      </c>
      <c r="B83" s="20" t="s">
        <v>238</v>
      </c>
      <c r="C83" s="21" t="s">
        <v>239</v>
      </c>
      <c r="D83" s="17">
        <v>50</v>
      </c>
      <c r="E83" s="17" t="s">
        <v>16</v>
      </c>
      <c r="F83" s="8" t="s">
        <v>1231</v>
      </c>
      <c r="G83" s="11">
        <f>VLOOKUP(B83,'[1]MEI 2022'!$A:$C,3,FALSE)</f>
        <v>720.85</v>
      </c>
      <c r="H83" s="24">
        <f>VLOOKUP(B83,'[1]MEI 2022'!$A:$D,4,FALSE)</f>
        <v>792.93500000000006</v>
      </c>
      <c r="I83" s="13">
        <f>VLOOKUP(B83,'[1]MEI 2022'!$A:$E,5,FALSE)</f>
        <v>951.52200000000005</v>
      </c>
      <c r="J83" s="11">
        <f t="shared" si="8"/>
        <v>800</v>
      </c>
      <c r="K83" s="11">
        <f t="shared" si="8"/>
        <v>1000</v>
      </c>
      <c r="L83" s="14"/>
      <c r="M83" s="15">
        <f>VLOOKUP(B83,'[1]MEI 2022'!$A:$B,2,FALSE)</f>
        <v>100</v>
      </c>
      <c r="N83" s="16">
        <f t="shared" si="7"/>
        <v>100</v>
      </c>
      <c r="O83" s="11" t="str">
        <f>VLOOKUP(B83,'[1]MEI 2022'!$A:$L,12,FALSE)</f>
        <v>KCFMB21266</v>
      </c>
      <c r="P83" s="18">
        <f>VLOOKUP(B83,'[1]MEI 2022'!$A:$K,11,FALSE)</f>
        <v>45292</v>
      </c>
      <c r="Q83" s="18" t="str">
        <f>VLOOKUP(B83,'[1]MEI 2022'!$A:$G,7,FALSE)</f>
        <v>KP05/7</v>
      </c>
      <c r="R83" s="23" t="str">
        <f>VLOOKUP(B83,'[1]MEI 2022'!$A:$I,9,FALSE)</f>
        <v>PT PLANET EXCELENCIA PHARMACY</v>
      </c>
    </row>
    <row r="84" spans="1:18" ht="18.75" x14ac:dyDescent="0.3">
      <c r="A84" s="8"/>
      <c r="B84" s="20" t="s">
        <v>240</v>
      </c>
      <c r="C84" s="21" t="s">
        <v>241</v>
      </c>
      <c r="D84" s="17">
        <v>50</v>
      </c>
      <c r="E84" s="17" t="s">
        <v>30</v>
      </c>
      <c r="F84" s="8" t="s">
        <v>1231</v>
      </c>
      <c r="G84" s="11">
        <f>VLOOKUP(B84,'[1]MEI 2022'!$A:$C,3,FALSE)</f>
        <v>700</v>
      </c>
      <c r="H84" s="12">
        <f>VLOOKUP(B84,'[1]MEI 2022'!$A:$D,4,FALSE)</f>
        <v>770</v>
      </c>
      <c r="I84" s="13">
        <f>VLOOKUP(B84,'[1]MEI 2022'!$A:$E,5,FALSE)</f>
        <v>924</v>
      </c>
      <c r="J84" s="11">
        <f t="shared" si="8"/>
        <v>800</v>
      </c>
      <c r="K84" s="11">
        <f t="shared" si="8"/>
        <v>1000</v>
      </c>
      <c r="L84" s="15"/>
      <c r="M84" s="15">
        <f>VLOOKUP(B84,'[1]MEI 2022'!$A:$B,2,FALSE)</f>
        <v>50</v>
      </c>
      <c r="N84" s="15">
        <f t="shared" si="7"/>
        <v>50</v>
      </c>
      <c r="O84" s="17" t="str">
        <f>VLOOKUP(B84,'[1]MEI 2022'!$A:$L,12,FALSE)</f>
        <v xml:space="preserve"> KCFMB11251</v>
      </c>
      <c r="P84" s="18" t="str">
        <f>VLOOKUP(B84,'[1]MEI 2022'!$A:$K,11,FALSE)</f>
        <v>01/12/2023</v>
      </c>
      <c r="Q84" s="11" t="str">
        <f>VLOOKUP(B84,'[1]MEI 2022'!$A:$G,7,FALSE)</f>
        <v>KP05/16</v>
      </c>
      <c r="R84" s="23" t="str">
        <f>VLOOKUP(B84,'[1]MEI 2022'!$A:$I,9,FALSE)</f>
        <v>APOTEK BUMI MEDIKA GANESA</v>
      </c>
    </row>
    <row r="85" spans="1:18" ht="18.75" x14ac:dyDescent="0.3">
      <c r="A85" s="8">
        <v>76</v>
      </c>
      <c r="B85" s="20" t="s">
        <v>242</v>
      </c>
      <c r="C85" s="21" t="s">
        <v>243</v>
      </c>
      <c r="D85" s="17">
        <v>100</v>
      </c>
      <c r="E85" s="17" t="s">
        <v>16</v>
      </c>
      <c r="F85" s="8" t="s">
        <v>1231</v>
      </c>
      <c r="G85" s="11">
        <f>VLOOKUP(B85,'[3]JAN 2022'!$A:$C,3,FALSE)</f>
        <v>2185</v>
      </c>
      <c r="H85" s="24">
        <f>VLOOKUP(B85,'[3]JAN 2022'!$A:$D,4,FALSE)</f>
        <v>2403.5</v>
      </c>
      <c r="I85" s="13">
        <f>VLOOKUP(B85,'[3]JAN 2022'!$A:$E,5,FALSE)</f>
        <v>2884.2</v>
      </c>
      <c r="J85" s="11">
        <f t="shared" si="8"/>
        <v>2500</v>
      </c>
      <c r="K85" s="11">
        <f t="shared" si="8"/>
        <v>2900</v>
      </c>
      <c r="L85" s="14">
        <f>VLOOKUP(B85,'[2]LP OBAT DAN BMHP ALL APRIL'!$B:$BC,54,FALSE)</f>
        <v>0</v>
      </c>
      <c r="M85" s="15"/>
      <c r="N85" s="16">
        <f t="shared" si="7"/>
        <v>0</v>
      </c>
      <c r="O85" s="11" t="str">
        <f>VLOOKUP(B85,'[3]JAN 2022'!$A:$L,12,FALSE)</f>
        <v>TCETA10135</v>
      </c>
      <c r="P85" s="18">
        <f>VLOOKUP(B85,'[3]JAN 2022'!$A:$K,11,FALSE)</f>
        <v>45170</v>
      </c>
      <c r="Q85" s="18" t="str">
        <f>VLOOKUP(B85,'[3]JAN 2022'!$A:$G,7,FALSE)</f>
        <v>KP01/01</v>
      </c>
      <c r="R85" s="23" t="str">
        <f>VLOOKUP(B85,'[3]JAN 2022'!$A:$I,9,FALSE)</f>
        <v>PT ENSEVAL PUTERA MEGATRADING</v>
      </c>
    </row>
    <row r="86" spans="1:18" ht="18.75" x14ac:dyDescent="0.3">
      <c r="A86" s="8">
        <v>77</v>
      </c>
      <c r="B86" s="20" t="s">
        <v>244</v>
      </c>
      <c r="C86" s="21" t="s">
        <v>245</v>
      </c>
      <c r="D86" s="17">
        <v>100</v>
      </c>
      <c r="E86" s="17" t="s">
        <v>16</v>
      </c>
      <c r="F86" s="8" t="s">
        <v>1231</v>
      </c>
      <c r="G86" s="11">
        <f>VLOOKUP(B86,'[1]MAR 2022'!$A:$C,3,FALSE)</f>
        <v>1772.6278</v>
      </c>
      <c r="H86" s="12">
        <f>VLOOKUP(B86,'[1]MAR 2022'!$A:$D,4,FALSE)</f>
        <v>1949.8905800000002</v>
      </c>
      <c r="I86" s="13">
        <f>VLOOKUP(B86,'[1]MAR 2022'!$A:$E,5,FALSE)</f>
        <v>2339.868696</v>
      </c>
      <c r="J86" s="11">
        <f t="shared" si="8"/>
        <v>2000</v>
      </c>
      <c r="K86" s="11">
        <f t="shared" si="8"/>
        <v>2400</v>
      </c>
      <c r="L86" s="14">
        <f>VLOOKUP(B86,'[2]LP OBAT DAN BMHP ALL APRIL'!$B:$BC,54,FALSE)</f>
        <v>0</v>
      </c>
      <c r="M86" s="15"/>
      <c r="N86" s="16">
        <f t="shared" si="7"/>
        <v>0</v>
      </c>
      <c r="O86" s="17" t="str">
        <f>VLOOKUP(B86,'[1]MAR 2022'!$A:$L,12,FALSE)</f>
        <v>LH21A004</v>
      </c>
      <c r="P86" s="18">
        <f>VLOOKUP(B86,'[1]MAR 2022'!$A:$K,11,FALSE)</f>
        <v>45139</v>
      </c>
      <c r="Q86" s="11" t="str">
        <f>VLOOKUP(B86,'[1]MAR 2022'!$A:$G,7,FALSE)</f>
        <v>KP03/6</v>
      </c>
      <c r="R86" s="19" t="str">
        <f>VLOOKUP(B86,'[1]MAR 2022'!$A:$I,9,FALSE)</f>
        <v>PT SINGGASANA WITRA SURYAMAS</v>
      </c>
    </row>
    <row r="87" spans="1:18" ht="18.75" x14ac:dyDescent="0.3">
      <c r="A87" s="8">
        <v>78</v>
      </c>
      <c r="B87" s="20" t="s">
        <v>246</v>
      </c>
      <c r="C87" s="21" t="s">
        <v>247</v>
      </c>
      <c r="D87" s="17">
        <v>100</v>
      </c>
      <c r="E87" s="17" t="s">
        <v>16</v>
      </c>
      <c r="F87" s="8" t="s">
        <v>1231</v>
      </c>
      <c r="G87" s="11">
        <f>VLOOKUP(B87,'[1]APR 2022'!$A:$C,3,FALSE)</f>
        <v>2185</v>
      </c>
      <c r="H87" s="12">
        <f>VLOOKUP(B87,'[1]APR 2022'!$A:$D,4,FALSE)</f>
        <v>2403.5</v>
      </c>
      <c r="I87" s="13">
        <f>VLOOKUP(B87,'[1]APR 2022'!$A:$E,5,FALSE)</f>
        <v>2884.2</v>
      </c>
      <c r="J87" s="11">
        <f t="shared" si="8"/>
        <v>2500</v>
      </c>
      <c r="K87" s="11">
        <f t="shared" si="8"/>
        <v>2900</v>
      </c>
      <c r="L87" s="14">
        <f>VLOOKUP(B87,'[2]LP OBAT DAN BMHP ALL APRIL'!$B:$BC,54,FALSE)</f>
        <v>123</v>
      </c>
      <c r="M87" s="15"/>
      <c r="N87" s="26">
        <f t="shared" si="7"/>
        <v>123</v>
      </c>
      <c r="O87" s="17" t="str">
        <f>VLOOKUP(B87,'[1]APR 2022'!$A:$L,12,FALSE)</f>
        <v>TCTA20197</v>
      </c>
      <c r="P87" s="18">
        <f>VLOOKUP(B87,'[1]APR 2022'!$A:$K,11,FALSE)</f>
        <v>45292</v>
      </c>
      <c r="Q87" s="11" t="str">
        <f>VLOOKUP(B87,'[1]APR 2022'!$A:$G,7,FALSE)</f>
        <v>KP04/3</v>
      </c>
      <c r="R87" s="19" t="str">
        <f>VLOOKUP(B87,'[1]APR 2022'!$A:$I,9,FALSE)</f>
        <v>PT Enseval Putera Megatrading</v>
      </c>
    </row>
    <row r="88" spans="1:18" ht="18.75" x14ac:dyDescent="0.3">
      <c r="A88" s="8">
        <v>79</v>
      </c>
      <c r="B88" s="20" t="s">
        <v>248</v>
      </c>
      <c r="C88" s="21" t="s">
        <v>249</v>
      </c>
      <c r="D88" s="17">
        <v>100</v>
      </c>
      <c r="E88" s="17" t="s">
        <v>16</v>
      </c>
      <c r="F88" s="8" t="s">
        <v>1231</v>
      </c>
      <c r="G88" s="11">
        <f>VLOOKUP(B88,'[1]MEI 2022'!$A:$C,3,FALSE)</f>
        <v>1585.6107999999999</v>
      </c>
      <c r="H88" s="24">
        <f>VLOOKUP(B88,'[1]MEI 2022'!$A:$D,4,FALSE)</f>
        <v>1744.1718800000001</v>
      </c>
      <c r="I88" s="13">
        <f>VLOOKUP(B88,'[1]MEI 2022'!$A:$E,5,FALSE)</f>
        <v>2093.0062560000001</v>
      </c>
      <c r="J88" s="11">
        <f t="shared" si="8"/>
        <v>1800</v>
      </c>
      <c r="K88" s="11">
        <f t="shared" si="8"/>
        <v>2100</v>
      </c>
      <c r="L88" s="14"/>
      <c r="M88" s="15">
        <f>VLOOKUP(B88,'[1]MEI 2022'!$A:$B,2,FALSE)</f>
        <v>200</v>
      </c>
      <c r="N88" s="16">
        <f t="shared" si="7"/>
        <v>200</v>
      </c>
      <c r="O88" s="11" t="str">
        <f>VLOOKUP(B88,'[1]MEI 2022'!$A:$L,12,FALSE)</f>
        <v>52J0961</v>
      </c>
      <c r="P88" s="18">
        <f>VLOOKUP(B88,'[1]MEI 2022'!$A:$K,11,FALSE)</f>
        <v>45139</v>
      </c>
      <c r="Q88" s="18" t="str">
        <f>VLOOKUP(B88,'[1]MEI 2022'!$A:$G,7,FALSE)</f>
        <v>KP05/7</v>
      </c>
      <c r="R88" s="23" t="str">
        <f>VLOOKUP(B88,'[1]MEI 2022'!$A:$I,9,FALSE)</f>
        <v>PT PLANET EXCELENCIA PHARMACY</v>
      </c>
    </row>
    <row r="89" spans="1:18" ht="18.75" x14ac:dyDescent="0.3">
      <c r="A89" s="8">
        <v>80</v>
      </c>
      <c r="B89" s="39" t="s">
        <v>250</v>
      </c>
      <c r="C89" s="40" t="s">
        <v>251</v>
      </c>
      <c r="D89" s="17">
        <v>1</v>
      </c>
      <c r="E89" s="17" t="s">
        <v>53</v>
      </c>
      <c r="F89" s="8" t="s">
        <v>1231</v>
      </c>
      <c r="G89" s="11">
        <v>18000</v>
      </c>
      <c r="H89" s="12">
        <v>19800</v>
      </c>
      <c r="I89" s="13">
        <v>23760</v>
      </c>
      <c r="J89" s="11">
        <v>19800</v>
      </c>
      <c r="K89" s="11">
        <v>23800</v>
      </c>
      <c r="L89" s="14">
        <f>VLOOKUP(B89,'[2]LP OBAT DAN BMHP ALL APRIL'!$B:$BC,54,FALSE)</f>
        <v>1</v>
      </c>
      <c r="M89" s="15"/>
      <c r="N89" s="16">
        <f t="shared" si="7"/>
        <v>1</v>
      </c>
      <c r="O89" s="17" t="s">
        <v>252</v>
      </c>
      <c r="P89" s="18">
        <v>45170</v>
      </c>
      <c r="Q89" s="11" t="s">
        <v>179</v>
      </c>
      <c r="R89" s="19" t="s">
        <v>22</v>
      </c>
    </row>
    <row r="90" spans="1:18" ht="18.75" x14ac:dyDescent="0.3">
      <c r="A90" s="8">
        <v>81</v>
      </c>
      <c r="B90" s="27" t="s">
        <v>253</v>
      </c>
      <c r="C90" s="28" t="s">
        <v>254</v>
      </c>
      <c r="D90" s="17">
        <v>1</v>
      </c>
      <c r="E90" s="17" t="s">
        <v>255</v>
      </c>
      <c r="F90" s="17" t="s">
        <v>1233</v>
      </c>
      <c r="G90" s="11">
        <v>17902.5</v>
      </c>
      <c r="H90" s="29">
        <v>19692.75</v>
      </c>
      <c r="I90" s="48">
        <v>23631.3</v>
      </c>
      <c r="J90" s="11">
        <v>19700</v>
      </c>
      <c r="K90" s="11">
        <v>23700</v>
      </c>
      <c r="L90" s="14">
        <f>VLOOKUP(B90,'[2]LP OBAT DAN BMHP ALL APRIL'!$B:$BC,54,FALSE)</f>
        <v>6</v>
      </c>
      <c r="M90" s="15"/>
      <c r="N90" s="16">
        <f t="shared" si="7"/>
        <v>6</v>
      </c>
      <c r="O90" s="30" t="s">
        <v>256</v>
      </c>
      <c r="P90" s="31">
        <v>45383</v>
      </c>
      <c r="Q90" s="32" t="s">
        <v>257</v>
      </c>
      <c r="R90" s="33" t="s">
        <v>258</v>
      </c>
    </row>
    <row r="91" spans="1:18" ht="18.75" x14ac:dyDescent="0.3">
      <c r="A91" s="8">
        <v>82</v>
      </c>
      <c r="B91" s="27" t="s">
        <v>259</v>
      </c>
      <c r="C91" s="28" t="s">
        <v>260</v>
      </c>
      <c r="D91" s="17">
        <v>1</v>
      </c>
      <c r="E91" s="17" t="s">
        <v>255</v>
      </c>
      <c r="F91" s="17" t="s">
        <v>1233</v>
      </c>
      <c r="G91" s="11">
        <f>VLOOKUP(B91,'[1]MEI 2022'!$A:$C,3,FALSE)</f>
        <v>17325</v>
      </c>
      <c r="H91" s="24">
        <f>VLOOKUP(B91,'[1]MEI 2022'!$A:$D,4,FALSE)</f>
        <v>19057.5</v>
      </c>
      <c r="I91" s="13">
        <f>VLOOKUP(B91,'[1]MEI 2022'!$A:$E,5,FALSE)</f>
        <v>22869</v>
      </c>
      <c r="J91" s="11">
        <f>ROUNDUP(H91,-2)</f>
        <v>19100</v>
      </c>
      <c r="K91" s="11">
        <f>ROUNDUP(I91,-2)</f>
        <v>22900</v>
      </c>
      <c r="L91" s="14"/>
      <c r="M91" s="15">
        <f>VLOOKUP(B91,'[1]MEI 2022'!$A:$B,2,FALSE)</f>
        <v>12</v>
      </c>
      <c r="N91" s="16">
        <f t="shared" si="7"/>
        <v>12</v>
      </c>
      <c r="O91" s="11" t="str">
        <f>VLOOKUP(B91,'[1]MEI 2022'!$A:$L,12,FALSE)</f>
        <v>2L60207</v>
      </c>
      <c r="P91" s="18">
        <f>VLOOKUP(B91,'[1]MEI 2022'!$A:$K,11,FALSE)</f>
        <v>45689</v>
      </c>
      <c r="Q91" s="18" t="str">
        <f>VLOOKUP(B91,'[1]MEI 2022'!$A:$G,7,FALSE)</f>
        <v>KP05/9</v>
      </c>
      <c r="R91" s="23" t="str">
        <f>VLOOKUP(B91,'[1]MEI 2022'!$A:$I,9,FALSE)</f>
        <v>PT Coronet Crown</v>
      </c>
    </row>
    <row r="92" spans="1:18" ht="18.75" x14ac:dyDescent="0.3">
      <c r="A92" s="8">
        <v>83</v>
      </c>
      <c r="B92" s="27" t="s">
        <v>261</v>
      </c>
      <c r="C92" s="28" t="s">
        <v>262</v>
      </c>
      <c r="D92" s="17">
        <v>1</v>
      </c>
      <c r="E92" s="17" t="s">
        <v>27</v>
      </c>
      <c r="F92" s="8" t="s">
        <v>1231</v>
      </c>
      <c r="G92" s="11">
        <v>23887.5</v>
      </c>
      <c r="H92" s="24">
        <v>26276.250000000004</v>
      </c>
      <c r="I92" s="13">
        <v>31531.500000000004</v>
      </c>
      <c r="J92" s="11">
        <v>26300</v>
      </c>
      <c r="K92" s="11">
        <v>31600</v>
      </c>
      <c r="L92" s="14">
        <f>VLOOKUP(B92,'[2]LP OBAT DAN BMHP ALL APRIL'!$B:$BC,54,FALSE)</f>
        <v>4</v>
      </c>
      <c r="M92" s="15"/>
      <c r="N92" s="16">
        <f t="shared" si="7"/>
        <v>4</v>
      </c>
      <c r="O92" s="49" t="s">
        <v>263</v>
      </c>
      <c r="P92" s="31">
        <v>44835</v>
      </c>
      <c r="Q92" s="32" t="s">
        <v>264</v>
      </c>
      <c r="R92" s="33" t="s">
        <v>265</v>
      </c>
    </row>
    <row r="93" spans="1:18" ht="18.75" x14ac:dyDescent="0.3">
      <c r="A93" s="8">
        <v>84</v>
      </c>
      <c r="B93" s="25" t="s">
        <v>266</v>
      </c>
      <c r="C93" s="50" t="s">
        <v>267</v>
      </c>
      <c r="D93" s="17">
        <v>1</v>
      </c>
      <c r="E93" s="17" t="s">
        <v>53</v>
      </c>
      <c r="F93" s="8" t="s">
        <v>1231</v>
      </c>
      <c r="G93" s="11">
        <v>9750</v>
      </c>
      <c r="H93" s="11">
        <v>10725</v>
      </c>
      <c r="I93" s="11">
        <v>12870</v>
      </c>
      <c r="J93" s="11">
        <v>10800</v>
      </c>
      <c r="K93" s="11">
        <v>12900</v>
      </c>
      <c r="L93" s="14">
        <f>VLOOKUP(B93,'[2]LP OBAT DAN BMHP ALL APRIL'!$B:$BC,54,FALSE)</f>
        <v>2</v>
      </c>
      <c r="M93" s="15"/>
      <c r="N93" s="16">
        <f t="shared" si="7"/>
        <v>2</v>
      </c>
      <c r="O93" s="51" t="s">
        <v>268</v>
      </c>
      <c r="P93" s="18">
        <v>45413</v>
      </c>
      <c r="Q93" s="18" t="s">
        <v>99</v>
      </c>
      <c r="R93" s="23" t="s">
        <v>100</v>
      </c>
    </row>
    <row r="94" spans="1:18" ht="18.75" x14ac:dyDescent="0.3">
      <c r="A94" s="8">
        <v>85</v>
      </c>
      <c r="B94" s="25" t="s">
        <v>269</v>
      </c>
      <c r="C94" s="50" t="s">
        <v>270</v>
      </c>
      <c r="D94" s="17">
        <v>1</v>
      </c>
      <c r="E94" s="17" t="s">
        <v>53</v>
      </c>
      <c r="F94" s="8" t="s">
        <v>1231</v>
      </c>
      <c r="G94" s="11">
        <f>VLOOKUP(B94,'[1]FEB 2022'!$A:$C,3,FALSE)</f>
        <v>3305.454545454545</v>
      </c>
      <c r="H94" s="24">
        <f>VLOOKUP(B94,'[1]FEB 2022'!$A:$D,4,FALSE)</f>
        <v>3636</v>
      </c>
      <c r="I94" s="13">
        <f>VLOOKUP(B94,'[1]FEB 2022'!$A:$E,5,FALSE)</f>
        <v>4363.2</v>
      </c>
      <c r="J94" s="11">
        <f>ROUNDUP(H94,-2)</f>
        <v>3700</v>
      </c>
      <c r="K94" s="11">
        <f>ROUNDUP(I94,-2)</f>
        <v>4400</v>
      </c>
      <c r="L94" s="14">
        <f>VLOOKUP(B94,'[2]LP OBAT DAN BMHP ALL APRIL'!$B:$BC,54,FALSE)</f>
        <v>1</v>
      </c>
      <c r="M94" s="15"/>
      <c r="N94" s="16">
        <f t="shared" si="7"/>
        <v>1</v>
      </c>
      <c r="O94" s="51" t="s">
        <v>271</v>
      </c>
      <c r="P94" s="18">
        <v>45292</v>
      </c>
      <c r="Q94" s="18" t="s">
        <v>272</v>
      </c>
      <c r="R94" s="23" t="s">
        <v>273</v>
      </c>
    </row>
    <row r="95" spans="1:18" ht="18.75" x14ac:dyDescent="0.3">
      <c r="A95" s="8">
        <v>86</v>
      </c>
      <c r="B95" s="20" t="s">
        <v>274</v>
      </c>
      <c r="C95" s="21" t="s">
        <v>275</v>
      </c>
      <c r="D95" s="17">
        <v>100</v>
      </c>
      <c r="E95" s="17" t="s">
        <v>30</v>
      </c>
      <c r="F95" s="8" t="s">
        <v>1231</v>
      </c>
      <c r="G95" s="11">
        <v>199.101</v>
      </c>
      <c r="H95" s="12">
        <v>219.01110000000003</v>
      </c>
      <c r="I95" s="13">
        <v>262.81332000000003</v>
      </c>
      <c r="J95" s="11">
        <v>300</v>
      </c>
      <c r="K95" s="11">
        <v>300</v>
      </c>
      <c r="L95" s="14">
        <f>VLOOKUP(B95,'[2]LP OBAT DAN BMHP ALL APRIL'!$B:$BC,54,FALSE)</f>
        <v>0</v>
      </c>
      <c r="M95" s="15"/>
      <c r="N95" s="16">
        <f t="shared" si="7"/>
        <v>0</v>
      </c>
      <c r="O95" s="52" t="s">
        <v>276</v>
      </c>
      <c r="P95" s="18">
        <v>45292</v>
      </c>
      <c r="Q95" s="11" t="s">
        <v>277</v>
      </c>
      <c r="R95" s="19" t="s">
        <v>22</v>
      </c>
    </row>
    <row r="96" spans="1:18" ht="18.75" x14ac:dyDescent="0.3">
      <c r="A96" s="8">
        <v>87</v>
      </c>
      <c r="B96" s="20" t="s">
        <v>278</v>
      </c>
      <c r="C96" s="21" t="s">
        <v>279</v>
      </c>
      <c r="D96" s="17">
        <v>100</v>
      </c>
      <c r="E96" s="17" t="s">
        <v>30</v>
      </c>
      <c r="F96" s="8" t="s">
        <v>1231</v>
      </c>
      <c r="G96" s="11">
        <v>199.101</v>
      </c>
      <c r="H96" s="12">
        <v>219.01110000000003</v>
      </c>
      <c r="I96" s="13">
        <v>262.81332000000003</v>
      </c>
      <c r="J96" s="11">
        <v>300</v>
      </c>
      <c r="K96" s="11">
        <v>300</v>
      </c>
      <c r="L96" s="14">
        <f>VLOOKUP(B96,'[2]LP OBAT DAN BMHP ALL APRIL'!$B:$BC,54,FALSE)</f>
        <v>0</v>
      </c>
      <c r="M96" s="15"/>
      <c r="N96" s="16">
        <f t="shared" si="7"/>
        <v>0</v>
      </c>
      <c r="O96" s="52" t="s">
        <v>276</v>
      </c>
      <c r="P96" s="18">
        <v>45292</v>
      </c>
      <c r="Q96" s="11" t="s">
        <v>277</v>
      </c>
      <c r="R96" s="19" t="s">
        <v>22</v>
      </c>
    </row>
    <row r="97" spans="1:18" ht="18.75" x14ac:dyDescent="0.3">
      <c r="A97" s="8">
        <v>88</v>
      </c>
      <c r="B97" s="20" t="s">
        <v>280</v>
      </c>
      <c r="C97" s="21" t="s">
        <v>281</v>
      </c>
      <c r="D97" s="17">
        <v>100</v>
      </c>
      <c r="E97" s="17" t="s">
        <v>30</v>
      </c>
      <c r="F97" s="8" t="s">
        <v>1231</v>
      </c>
      <c r="G97" s="11">
        <f>VLOOKUP(B97,'[1]APR 2022'!$A:$C,3,FALSE)</f>
        <v>199.101</v>
      </c>
      <c r="H97" s="12">
        <f>VLOOKUP(B97,'[1]APR 2022'!$A:$D,4,FALSE)</f>
        <v>219.01110000000003</v>
      </c>
      <c r="I97" s="13">
        <f>VLOOKUP(B97,'[1]APR 2022'!$A:$E,5,FALSE)</f>
        <v>262.81332000000003</v>
      </c>
      <c r="J97" s="11">
        <f>ROUNDUP(H97,-2)</f>
        <v>300</v>
      </c>
      <c r="K97" s="11">
        <f>ROUNDUP(I97,-2)</f>
        <v>300</v>
      </c>
      <c r="L97" s="14">
        <f>VLOOKUP(B97,'[2]LP OBAT DAN BMHP ALL APRIL'!$B:$BC,54,FALSE)</f>
        <v>105</v>
      </c>
      <c r="M97" s="15"/>
      <c r="N97" s="26">
        <f t="shared" si="7"/>
        <v>105</v>
      </c>
      <c r="O97" s="17" t="str">
        <f>VLOOKUP(B97,'[1]APR 2022'!$A:$L,12,FALSE)</f>
        <v>HTCTRC21076</v>
      </c>
      <c r="P97" s="18">
        <f>VLOOKUP(B97,'[1]APR 2022'!$A:$K,11,FALSE)</f>
        <v>45292</v>
      </c>
      <c r="Q97" s="11" t="str">
        <f>VLOOKUP(B97,'[1]APR 2022'!$A:$G,7,FALSE)</f>
        <v>KP04/3</v>
      </c>
      <c r="R97" s="19" t="str">
        <f>VLOOKUP(B97,'[1]APR 2022'!$A:$I,9,FALSE)</f>
        <v>PT Enseval Putera Megatrading</v>
      </c>
    </row>
    <row r="98" spans="1:18" ht="18.75" x14ac:dyDescent="0.3">
      <c r="A98" s="8">
        <v>89</v>
      </c>
      <c r="B98" s="20" t="s">
        <v>282</v>
      </c>
      <c r="C98" s="21" t="s">
        <v>283</v>
      </c>
      <c r="D98" s="17">
        <v>100</v>
      </c>
      <c r="E98" s="17" t="s">
        <v>30</v>
      </c>
      <c r="F98" s="8" t="s">
        <v>1231</v>
      </c>
      <c r="G98" s="11">
        <f>VLOOKUP(B98,'[1]MEI 2022'!$A:$C,3,FALSE)</f>
        <v>165.90909090909091</v>
      </c>
      <c r="H98" s="24">
        <f>VLOOKUP(B98,'[1]MEI 2022'!$A:$D,4,FALSE)</f>
        <v>182.5</v>
      </c>
      <c r="I98" s="13">
        <f>VLOOKUP(B98,'[1]MEI 2022'!$A:$E,5,FALSE)</f>
        <v>219</v>
      </c>
      <c r="J98" s="11">
        <f>ROUNDUP(H98,-2)</f>
        <v>200</v>
      </c>
      <c r="K98" s="11">
        <f>ROUNDUP(I98,-2)</f>
        <v>300</v>
      </c>
      <c r="L98" s="14"/>
      <c r="M98" s="15">
        <f>VLOOKUP(B98,'[1]MEI 2022'!$A:$B,2,FALSE)</f>
        <v>500</v>
      </c>
      <c r="N98" s="16">
        <f t="shared" si="7"/>
        <v>500</v>
      </c>
      <c r="O98" s="11" t="str">
        <f>VLOOKUP(B98,'[1]MEI 2022'!$A:$L,12,FALSE)</f>
        <v>HTCTRC21079</v>
      </c>
      <c r="P98" s="18">
        <f>VLOOKUP(B98,'[1]MEI 2022'!$A:$K,11,FALSE)</f>
        <v>45323</v>
      </c>
      <c r="Q98" s="18" t="str">
        <f>VLOOKUP(B98,'[1]MEI 2022'!$A:$G,7,FALSE)</f>
        <v>KP05/2</v>
      </c>
      <c r="R98" s="23" t="str">
        <f>VLOOKUP(B98,'[1]MEI 2022'!$A:$I,9,FALSE)</f>
        <v>PT KUDAMAS JAYA MAKMUR SENTOSA</v>
      </c>
    </row>
    <row r="99" spans="1:18" ht="23.25" customHeight="1" x14ac:dyDescent="0.3">
      <c r="A99" s="8">
        <v>90</v>
      </c>
      <c r="B99" s="20" t="s">
        <v>284</v>
      </c>
      <c r="C99" s="21" t="s">
        <v>285</v>
      </c>
      <c r="D99" s="22">
        <v>100</v>
      </c>
      <c r="E99" s="17" t="s">
        <v>16</v>
      </c>
      <c r="F99" s="8" t="s">
        <v>1231</v>
      </c>
      <c r="G99" s="11">
        <v>450.48129999999998</v>
      </c>
      <c r="H99" s="29">
        <v>495.52942999999999</v>
      </c>
      <c r="I99" s="13">
        <v>594.63531599999999</v>
      </c>
      <c r="J99" s="11">
        <v>500</v>
      </c>
      <c r="K99" s="11">
        <v>600</v>
      </c>
      <c r="L99" s="14">
        <f>VLOOKUP(B99,'[2]LP OBAT DAN BMHP ALL APRIL'!$B:$BC,54,FALSE)</f>
        <v>100</v>
      </c>
      <c r="M99" s="15"/>
      <c r="N99" s="16">
        <f t="shared" si="7"/>
        <v>100</v>
      </c>
      <c r="O99" s="51" t="s">
        <v>286</v>
      </c>
      <c r="P99" s="31">
        <v>45139</v>
      </c>
      <c r="Q99" s="53" t="s">
        <v>287</v>
      </c>
      <c r="R99" s="33" t="s">
        <v>288</v>
      </c>
    </row>
    <row r="100" spans="1:18" ht="18.75" x14ac:dyDescent="0.3">
      <c r="A100" s="8">
        <v>91</v>
      </c>
      <c r="B100" s="20" t="s">
        <v>289</v>
      </c>
      <c r="C100" s="21" t="s">
        <v>290</v>
      </c>
      <c r="D100" s="22">
        <v>100</v>
      </c>
      <c r="E100" s="17" t="s">
        <v>30</v>
      </c>
      <c r="F100" s="8" t="s">
        <v>1231</v>
      </c>
      <c r="G100" s="11">
        <f>VLOOKUP(B100,'[3]JAN 2022'!$A:$C,3,FALSE)</f>
        <v>81.818181818181813</v>
      </c>
      <c r="H100" s="24">
        <f>VLOOKUP(B100,'[3]JAN 2022'!$A:$D,4,FALSE)</f>
        <v>90</v>
      </c>
      <c r="I100" s="13">
        <f>VLOOKUP(B100,'[3]JAN 2022'!$A:$E,5,FALSE)</f>
        <v>108</v>
      </c>
      <c r="J100" s="11">
        <f>ROUNDUP(H100,-2)</f>
        <v>100</v>
      </c>
      <c r="K100" s="11">
        <f>ROUNDUP(I100,-2)</f>
        <v>200</v>
      </c>
      <c r="L100" s="14">
        <f>VLOOKUP(B100,'[2]LP OBAT DAN BMHP ALL APRIL'!$B:$BC,54,FALSE)</f>
        <v>57</v>
      </c>
      <c r="M100" s="15"/>
      <c r="N100" s="16">
        <f t="shared" si="7"/>
        <v>57</v>
      </c>
      <c r="O100" s="11" t="str">
        <f>VLOOKUP(B100,'[3]JAN 2022'!$A:$L,12,FALSE)</f>
        <v>00708101</v>
      </c>
      <c r="P100" s="18">
        <f>VLOOKUP(B100,'[3]JAN 2022'!$A:$K,11,FALSE)</f>
        <v>45870</v>
      </c>
      <c r="Q100" s="18" t="str">
        <f>VLOOKUP(B100,'[3]JAN 2022'!$A:$G,7,FALSE)</f>
        <v>KP01/03</v>
      </c>
      <c r="R100" s="23" t="str">
        <f>VLOOKUP(B100,'[3]JAN 2022'!$A:$I,9,FALSE)</f>
        <v>PT KUDAMAS JAYA MAKMUR SENTOSA</v>
      </c>
    </row>
    <row r="101" spans="1:18" ht="18.75" x14ac:dyDescent="0.3">
      <c r="A101" s="8">
        <v>92</v>
      </c>
      <c r="B101" s="20" t="s">
        <v>291</v>
      </c>
      <c r="C101" s="21" t="s">
        <v>292</v>
      </c>
      <c r="D101" s="22">
        <v>100</v>
      </c>
      <c r="E101" s="17" t="s">
        <v>293</v>
      </c>
      <c r="F101" s="8" t="s">
        <v>1231</v>
      </c>
      <c r="G101" s="11">
        <v>430</v>
      </c>
      <c r="H101" s="24">
        <v>473.00000000000006</v>
      </c>
      <c r="I101" s="13">
        <v>567.6</v>
      </c>
      <c r="J101" s="11">
        <v>500</v>
      </c>
      <c r="K101" s="11">
        <v>600</v>
      </c>
      <c r="L101" s="14">
        <f>VLOOKUP(B101,'[2]LP OBAT DAN BMHP ALL APRIL'!$B:$BC,54,FALSE)</f>
        <v>428</v>
      </c>
      <c r="M101" s="15"/>
      <c r="N101" s="16">
        <f t="shared" si="7"/>
        <v>428</v>
      </c>
      <c r="O101" s="30" t="s">
        <v>294</v>
      </c>
      <c r="P101" s="31">
        <v>45199</v>
      </c>
      <c r="Q101" s="32" t="s">
        <v>295</v>
      </c>
      <c r="R101" s="33" t="s">
        <v>296</v>
      </c>
    </row>
    <row r="102" spans="1:18" ht="18.75" x14ac:dyDescent="0.3">
      <c r="A102" s="8">
        <v>93</v>
      </c>
      <c r="B102" s="20" t="s">
        <v>297</v>
      </c>
      <c r="C102" s="21" t="s">
        <v>298</v>
      </c>
      <c r="D102" s="22">
        <v>50</v>
      </c>
      <c r="E102" s="17" t="s">
        <v>16</v>
      </c>
      <c r="F102" s="8" t="s">
        <v>1231</v>
      </c>
      <c r="G102" s="11">
        <v>1212.1199999999999</v>
      </c>
      <c r="H102" s="24">
        <v>1333.3319999999999</v>
      </c>
      <c r="I102" s="13">
        <v>1599.9983999999997</v>
      </c>
      <c r="J102" s="11">
        <v>1400</v>
      </c>
      <c r="K102" s="11">
        <v>1600</v>
      </c>
      <c r="L102" s="14">
        <f>VLOOKUP(B102,'[2]LP OBAT DAN BMHP ALL APRIL'!$B:$BC,54,FALSE)</f>
        <v>107</v>
      </c>
      <c r="M102" s="15"/>
      <c r="N102" s="16">
        <f t="shared" si="7"/>
        <v>107</v>
      </c>
      <c r="O102" s="54">
        <v>36437001</v>
      </c>
      <c r="P102" s="55">
        <v>45292</v>
      </c>
      <c r="Q102" s="32" t="s">
        <v>203</v>
      </c>
      <c r="R102" s="23" t="s">
        <v>65</v>
      </c>
    </row>
    <row r="103" spans="1:18" ht="18.75" x14ac:dyDescent="0.3">
      <c r="A103" s="8">
        <v>94</v>
      </c>
      <c r="B103" s="20" t="s">
        <v>299</v>
      </c>
      <c r="C103" s="21" t="s">
        <v>300</v>
      </c>
      <c r="D103" s="22">
        <v>100</v>
      </c>
      <c r="E103" s="17" t="s">
        <v>16</v>
      </c>
      <c r="F103" s="8" t="s">
        <v>1231</v>
      </c>
      <c r="G103" s="11">
        <f>VLOOKUP(B103,'[1]MEI 2022'!$A:$C,3,FALSE)</f>
        <v>679.09090909090901</v>
      </c>
      <c r="H103" s="24">
        <f>VLOOKUP(B103,'[1]MEI 2022'!$A:$D,4,FALSE)</f>
        <v>747</v>
      </c>
      <c r="I103" s="13">
        <f>VLOOKUP(B103,'[1]MEI 2022'!$A:$E,5,FALSE)</f>
        <v>896.4</v>
      </c>
      <c r="J103" s="11">
        <f>ROUNDUP(H103,-2)</f>
        <v>800</v>
      </c>
      <c r="K103" s="11">
        <f>ROUNDUP(I103,-2)</f>
        <v>900</v>
      </c>
      <c r="L103" s="14"/>
      <c r="M103" s="15">
        <f>VLOOKUP(B103,'[1]MEI 2022'!$A:$B,2,FALSE)</f>
        <v>100</v>
      </c>
      <c r="N103" s="16">
        <f t="shared" si="7"/>
        <v>100</v>
      </c>
      <c r="O103" s="11" t="str">
        <f>VLOOKUP(B103,'[1]MEI 2022'!$A:$L,12,FALSE)</f>
        <v>53A0640</v>
      </c>
      <c r="P103" s="18">
        <f>VLOOKUP(B103,'[1]MEI 2022'!$A:$K,11,FALSE)</f>
        <v>45778</v>
      </c>
      <c r="Q103" s="18" t="str">
        <f>VLOOKUP(B103,'[1]MEI 2022'!$A:$G,7,FALSE)</f>
        <v>KP05/2</v>
      </c>
      <c r="R103" s="23" t="str">
        <f>VLOOKUP(B103,'[1]MEI 2022'!$A:$I,9,FALSE)</f>
        <v>PT KUDAMAS JAYA MAKMUR SENTOSA</v>
      </c>
    </row>
    <row r="104" spans="1:18" ht="18.75" x14ac:dyDescent="0.3">
      <c r="A104" s="8">
        <v>95</v>
      </c>
      <c r="B104" s="20" t="s">
        <v>301</v>
      </c>
      <c r="C104" s="21" t="s">
        <v>302</v>
      </c>
      <c r="D104" s="22">
        <v>50</v>
      </c>
      <c r="E104" s="17" t="s">
        <v>16</v>
      </c>
      <c r="F104" s="8" t="s">
        <v>1231</v>
      </c>
      <c r="G104" s="11">
        <v>1300</v>
      </c>
      <c r="H104" s="29">
        <v>1430.0000000000002</v>
      </c>
      <c r="I104" s="13">
        <v>1716.0000000000002</v>
      </c>
      <c r="J104" s="11">
        <v>1500</v>
      </c>
      <c r="K104" s="11">
        <v>1800</v>
      </c>
      <c r="L104" s="14">
        <f>VLOOKUP(B104,'[2]LP OBAT DAN BMHP ALL APRIL'!$B:$BC,54,FALSE)</f>
        <v>70</v>
      </c>
      <c r="M104" s="15"/>
      <c r="N104" s="16">
        <f t="shared" si="7"/>
        <v>70</v>
      </c>
      <c r="O104" s="30">
        <v>1808011</v>
      </c>
      <c r="P104" s="31">
        <v>44816</v>
      </c>
      <c r="Q104" s="32">
        <v>2801956245</v>
      </c>
      <c r="R104" s="33" t="s">
        <v>258</v>
      </c>
    </row>
    <row r="105" spans="1:18" ht="18.75" x14ac:dyDescent="0.3">
      <c r="A105" s="8">
        <v>96</v>
      </c>
      <c r="B105" s="20" t="s">
        <v>303</v>
      </c>
      <c r="C105" s="21" t="s">
        <v>304</v>
      </c>
      <c r="D105" s="22">
        <v>50</v>
      </c>
      <c r="E105" s="17" t="s">
        <v>16</v>
      </c>
      <c r="F105" s="8" t="s">
        <v>1231</v>
      </c>
      <c r="G105" s="11">
        <v>1300</v>
      </c>
      <c r="H105" s="29">
        <v>1430.0000000000002</v>
      </c>
      <c r="I105" s="13">
        <v>1716.0000000000002</v>
      </c>
      <c r="J105" s="11">
        <v>1500</v>
      </c>
      <c r="K105" s="11">
        <v>1800</v>
      </c>
      <c r="L105" s="14">
        <f>VLOOKUP(B105,'[2]LP OBAT DAN BMHP ALL APRIL'!$B:$BC,54,FALSE)</f>
        <v>96</v>
      </c>
      <c r="M105" s="15"/>
      <c r="N105" s="16">
        <f t="shared" si="7"/>
        <v>96</v>
      </c>
      <c r="O105" s="30" t="s">
        <v>305</v>
      </c>
      <c r="P105" s="31">
        <v>45010</v>
      </c>
      <c r="Q105" s="32">
        <v>2802617390</v>
      </c>
      <c r="R105" s="33" t="s">
        <v>56</v>
      </c>
    </row>
    <row r="106" spans="1:18" ht="18.75" x14ac:dyDescent="0.3">
      <c r="A106" s="8">
        <v>97</v>
      </c>
      <c r="B106" s="20" t="s">
        <v>306</v>
      </c>
      <c r="C106" s="21" t="s">
        <v>307</v>
      </c>
      <c r="D106" s="22">
        <v>100</v>
      </c>
      <c r="E106" s="17" t="s">
        <v>19</v>
      </c>
      <c r="F106" s="8" t="s">
        <v>1231</v>
      </c>
      <c r="G106" s="11">
        <v>622.70000000000005</v>
      </c>
      <c r="H106" s="29">
        <v>684.97000000000014</v>
      </c>
      <c r="I106" s="13">
        <v>821.96400000000017</v>
      </c>
      <c r="J106" s="11">
        <v>700</v>
      </c>
      <c r="K106" s="11">
        <v>900</v>
      </c>
      <c r="L106" s="14">
        <f>VLOOKUP(B106,'[2]LP OBAT DAN BMHP ALL APRIL'!$B:$BC,54,FALSE)</f>
        <v>162</v>
      </c>
      <c r="M106" s="15"/>
      <c r="N106" s="16">
        <f t="shared" si="7"/>
        <v>162</v>
      </c>
      <c r="O106" s="30" t="s">
        <v>308</v>
      </c>
      <c r="P106" s="31">
        <v>44717</v>
      </c>
      <c r="Q106" s="32" t="s">
        <v>309</v>
      </c>
      <c r="R106" s="33" t="s">
        <v>56</v>
      </c>
    </row>
    <row r="107" spans="1:18" ht="18.75" x14ac:dyDescent="0.3">
      <c r="A107" s="8">
        <v>98</v>
      </c>
      <c r="B107" s="20" t="s">
        <v>310</v>
      </c>
      <c r="C107" s="21" t="s">
        <v>311</v>
      </c>
      <c r="D107" s="22">
        <v>50</v>
      </c>
      <c r="E107" s="17" t="s">
        <v>16</v>
      </c>
      <c r="F107" s="17" t="s">
        <v>1236</v>
      </c>
      <c r="G107" s="11">
        <v>5940</v>
      </c>
      <c r="H107" s="29">
        <v>6534.0000000000009</v>
      </c>
      <c r="I107" s="13">
        <v>7840.8000000000011</v>
      </c>
      <c r="J107" s="11">
        <v>6600</v>
      </c>
      <c r="K107" s="11">
        <v>7900</v>
      </c>
      <c r="L107" s="14">
        <f>VLOOKUP(B107,'[2]LP OBAT DAN BMHP ALL APRIL'!$B:$BC,54,FALSE)</f>
        <v>94</v>
      </c>
      <c r="M107" s="15"/>
      <c r="N107" s="16">
        <f t="shared" si="7"/>
        <v>94</v>
      </c>
      <c r="O107" s="30" t="s">
        <v>312</v>
      </c>
      <c r="P107" s="31">
        <v>44743</v>
      </c>
      <c r="Q107" s="32" t="s">
        <v>313</v>
      </c>
      <c r="R107" s="33" t="s">
        <v>175</v>
      </c>
    </row>
    <row r="108" spans="1:18" ht="18.75" x14ac:dyDescent="0.3">
      <c r="A108" s="8">
        <v>99</v>
      </c>
      <c r="B108" s="39" t="s">
        <v>314</v>
      </c>
      <c r="C108" s="40" t="s">
        <v>315</v>
      </c>
      <c r="D108" s="17">
        <v>1</v>
      </c>
      <c r="E108" s="17" t="s">
        <v>53</v>
      </c>
      <c r="F108" s="17" t="s">
        <v>1233</v>
      </c>
      <c r="G108" s="11">
        <v>21000</v>
      </c>
      <c r="H108" s="12">
        <v>23100.000000000004</v>
      </c>
      <c r="I108" s="13">
        <v>27720.000000000004</v>
      </c>
      <c r="J108" s="11">
        <v>23100</v>
      </c>
      <c r="K108" s="11">
        <v>27800</v>
      </c>
      <c r="L108" s="14">
        <f>VLOOKUP(B108,'[2]LP OBAT DAN BMHP ALL APRIL'!$B:$BC,54,FALSE)</f>
        <v>1</v>
      </c>
      <c r="M108" s="15"/>
      <c r="N108" s="16">
        <f t="shared" si="7"/>
        <v>1</v>
      </c>
      <c r="O108" s="17" t="s">
        <v>316</v>
      </c>
      <c r="P108" s="18">
        <v>45352</v>
      </c>
      <c r="Q108" s="11" t="s">
        <v>317</v>
      </c>
      <c r="R108" s="19" t="s">
        <v>318</v>
      </c>
    </row>
    <row r="109" spans="1:18" ht="18.75" x14ac:dyDescent="0.3">
      <c r="A109" s="8">
        <v>100</v>
      </c>
      <c r="B109" s="39" t="s">
        <v>319</v>
      </c>
      <c r="C109" s="40" t="s">
        <v>320</v>
      </c>
      <c r="D109" s="17">
        <v>1</v>
      </c>
      <c r="E109" s="17" t="s">
        <v>53</v>
      </c>
      <c r="F109" s="17" t="s">
        <v>1233</v>
      </c>
      <c r="G109" s="11">
        <f>VLOOKUP(B109,'[1]APR 2022'!$A:$C,3,FALSE)</f>
        <v>21000</v>
      </c>
      <c r="H109" s="24">
        <f>VLOOKUP(B109,'[1]APR 2022'!$A:$D,4,FALSE)</f>
        <v>23100.000000000004</v>
      </c>
      <c r="I109" s="13">
        <f>VLOOKUP(B109,'[1]APR 2022'!$A:$E,5,FALSE)</f>
        <v>27720.000000000004</v>
      </c>
      <c r="J109" s="11">
        <f>ROUNDUP(H109,-2)</f>
        <v>23100</v>
      </c>
      <c r="K109" s="11">
        <f>ROUNDUP(I109,-2)</f>
        <v>27800</v>
      </c>
      <c r="L109" s="14">
        <f>VLOOKUP(B109,'[2]LP OBAT DAN BMHP ALL APRIL'!$B:$BC,54,FALSE)</f>
        <v>3</v>
      </c>
      <c r="M109" s="15"/>
      <c r="N109" s="16">
        <f t="shared" si="7"/>
        <v>3</v>
      </c>
      <c r="O109" s="11" t="str">
        <f>VLOOKUP(B109,'[1]APR 2022'!$A:$L,12,FALSE)</f>
        <v>21MM007</v>
      </c>
      <c r="P109" s="18">
        <f>VLOOKUP(B109,'[1]APR 2022'!$A:$K,11,FALSE)</f>
        <v>46174</v>
      </c>
      <c r="Q109" s="18" t="str">
        <f>VLOOKUP(B109,'[1]APR 2022'!$A:$G,7,FALSE)</f>
        <v>KP04/8</v>
      </c>
      <c r="R109" s="23" t="str">
        <f>VLOOKUP(B109,'[1]APR 2022'!$A:$I,9,FALSE)</f>
        <v>PT CORONET CROWN</v>
      </c>
    </row>
    <row r="110" spans="1:18" ht="18" customHeight="1" x14ac:dyDescent="0.3">
      <c r="A110" s="8">
        <v>101</v>
      </c>
      <c r="B110" s="20" t="s">
        <v>321</v>
      </c>
      <c r="C110" s="50" t="s">
        <v>322</v>
      </c>
      <c r="D110" s="22">
        <v>1</v>
      </c>
      <c r="E110" s="17" t="s">
        <v>53</v>
      </c>
      <c r="F110" s="8" t="s">
        <v>1231</v>
      </c>
      <c r="G110" s="11">
        <v>4921</v>
      </c>
      <c r="H110" s="29">
        <v>5413.1</v>
      </c>
      <c r="I110" s="13">
        <v>6495.72</v>
      </c>
      <c r="J110" s="11">
        <v>5500</v>
      </c>
      <c r="K110" s="11">
        <v>6500</v>
      </c>
      <c r="L110" s="14">
        <f>VLOOKUP(B110,'[2]LP OBAT DAN BMHP ALL APRIL'!$B:$BC,54,FALSE)</f>
        <v>3</v>
      </c>
      <c r="M110" s="15"/>
      <c r="N110" s="16">
        <f t="shared" si="7"/>
        <v>3</v>
      </c>
      <c r="O110" s="30">
        <v>36335001</v>
      </c>
      <c r="P110" s="31">
        <v>45322</v>
      </c>
      <c r="Q110" s="32" t="s">
        <v>323</v>
      </c>
      <c r="R110" s="33" t="s">
        <v>288</v>
      </c>
    </row>
    <row r="111" spans="1:18" ht="18.75" x14ac:dyDescent="0.3">
      <c r="A111" s="8">
        <v>102</v>
      </c>
      <c r="B111" s="20" t="s">
        <v>324</v>
      </c>
      <c r="C111" s="21" t="s">
        <v>325</v>
      </c>
      <c r="D111" s="22">
        <v>100</v>
      </c>
      <c r="E111" s="17" t="s">
        <v>30</v>
      </c>
      <c r="F111" s="8" t="s">
        <v>1231</v>
      </c>
      <c r="G111" s="11">
        <v>249.28</v>
      </c>
      <c r="H111" s="29">
        <v>274.20800000000003</v>
      </c>
      <c r="I111" s="13">
        <v>329.0496</v>
      </c>
      <c r="J111" s="11">
        <v>300</v>
      </c>
      <c r="K111" s="11">
        <v>400</v>
      </c>
      <c r="L111" s="14">
        <f>VLOOKUP(B111,'[2]LP OBAT DAN BMHP ALL APRIL'!$B:$BC,54,FALSE)</f>
        <v>285</v>
      </c>
      <c r="M111" s="15"/>
      <c r="N111" s="16">
        <f t="shared" si="7"/>
        <v>285</v>
      </c>
      <c r="O111" s="30" t="s">
        <v>326</v>
      </c>
      <c r="P111" s="31">
        <v>44983</v>
      </c>
      <c r="Q111" s="32">
        <v>2801956245</v>
      </c>
      <c r="R111" s="33" t="s">
        <v>258</v>
      </c>
    </row>
    <row r="112" spans="1:18" ht="18.75" x14ac:dyDescent="0.3">
      <c r="A112" s="8">
        <v>103</v>
      </c>
      <c r="B112" s="20" t="s">
        <v>327</v>
      </c>
      <c r="C112" s="21" t="s">
        <v>328</v>
      </c>
      <c r="D112" s="17">
        <v>100</v>
      </c>
      <c r="E112" s="17" t="s">
        <v>30</v>
      </c>
      <c r="F112" s="17" t="s">
        <v>1236</v>
      </c>
      <c r="G112" s="11">
        <f>VLOOKUP(B112,'[1]MAR 2022'!$A:$C,3,FALSE)</f>
        <v>1236.3636363636363</v>
      </c>
      <c r="H112" s="24">
        <f>VLOOKUP(B112,'[1]MAR 2022'!$A:$D,4,FALSE)</f>
        <v>1360</v>
      </c>
      <c r="I112" s="13">
        <f>VLOOKUP(B112,'[1]MAR 2022'!$A:$E,5,FALSE)</f>
        <v>1632</v>
      </c>
      <c r="J112" s="11">
        <f>ROUNDUP(H112,-2)</f>
        <v>1400</v>
      </c>
      <c r="K112" s="11">
        <f>ROUNDUP(I112,-2)</f>
        <v>1700</v>
      </c>
      <c r="L112" s="14">
        <f>VLOOKUP(B112,'[2]LP OBAT DAN BMHP ALL APRIL'!$B:$BC,54,FALSE)</f>
        <v>219</v>
      </c>
      <c r="M112" s="15"/>
      <c r="N112" s="16">
        <f t="shared" si="7"/>
        <v>219</v>
      </c>
      <c r="O112" s="11" t="s">
        <v>329</v>
      </c>
      <c r="P112" s="18">
        <v>45566</v>
      </c>
      <c r="Q112" s="18" t="str">
        <f>VLOOKUP(B112,'[1]MAR 2022'!$A:$G,7,FALSE)</f>
        <v>KP03/5</v>
      </c>
      <c r="R112" s="23" t="str">
        <f>VLOOKUP(B112,'[1]MAR 2022'!$A:$I,9,FALSE)</f>
        <v>PT CORONET CROWN</v>
      </c>
    </row>
    <row r="113" spans="1:18" ht="18.75" x14ac:dyDescent="0.3">
      <c r="A113" s="8">
        <v>104</v>
      </c>
      <c r="B113" s="20" t="s">
        <v>330</v>
      </c>
      <c r="C113" s="21" t="s">
        <v>331</v>
      </c>
      <c r="D113" s="17">
        <v>100</v>
      </c>
      <c r="E113" s="17" t="s">
        <v>30</v>
      </c>
      <c r="F113" s="17" t="s">
        <v>1236</v>
      </c>
      <c r="G113" s="11">
        <f>VLOOKUP(B113,'[1]MEI 2022'!$A:$C,3,FALSE)</f>
        <v>1360</v>
      </c>
      <c r="H113" s="24">
        <f>VLOOKUP(B113,'[1]MEI 2022'!$A:$D,4,FALSE)</f>
        <v>1496.0000000000002</v>
      </c>
      <c r="I113" s="13">
        <f>VLOOKUP(B113,'[1]MEI 2022'!$A:$E,5,FALSE)</f>
        <v>1795.2000000000003</v>
      </c>
      <c r="J113" s="11">
        <f>ROUNDUP(H113,-2)</f>
        <v>1500</v>
      </c>
      <c r="K113" s="11">
        <f>ROUNDUP(I113,-2)</f>
        <v>1800</v>
      </c>
      <c r="L113" s="14"/>
      <c r="M113" s="15">
        <f>VLOOKUP(B113,'[1]MEI 2022'!$A:$B,2,FALSE)</f>
        <v>200</v>
      </c>
      <c r="N113" s="16">
        <f t="shared" si="7"/>
        <v>200</v>
      </c>
      <c r="O113" s="11" t="str">
        <f>VLOOKUP(B113,'[1]MEI 2022'!$A:$L,12,FALSE)</f>
        <v>22DA047</v>
      </c>
      <c r="P113" s="18">
        <f>VLOOKUP(B113,'[1]MEI 2022'!$A:$K,11,FALSE)</f>
        <v>45748</v>
      </c>
      <c r="Q113" s="18" t="str">
        <f>VLOOKUP(B113,'[1]MEI 2022'!$A:$G,7,FALSE)</f>
        <v>KP05/4</v>
      </c>
      <c r="R113" s="23" t="str">
        <f>VLOOKUP(B113,'[1]MEI 2022'!$A:$I,9,FALSE)</f>
        <v>PT Coronet Crown</v>
      </c>
    </row>
    <row r="114" spans="1:18" ht="18.75" x14ac:dyDescent="0.3">
      <c r="A114" s="8">
        <v>105</v>
      </c>
      <c r="B114" s="56" t="s">
        <v>332</v>
      </c>
      <c r="C114" s="40" t="s">
        <v>333</v>
      </c>
      <c r="D114" s="17">
        <v>100</v>
      </c>
      <c r="E114" s="17" t="s">
        <v>30</v>
      </c>
      <c r="F114" s="17" t="s">
        <v>1236</v>
      </c>
      <c r="G114" s="11">
        <v>372.72727272727269</v>
      </c>
      <c r="H114" s="12">
        <v>372.72727272727269</v>
      </c>
      <c r="I114" s="13">
        <v>492</v>
      </c>
      <c r="J114" s="11">
        <v>400</v>
      </c>
      <c r="K114" s="11">
        <v>500</v>
      </c>
      <c r="L114" s="14">
        <f>VLOOKUP(B114,'[2]LP OBAT DAN BMHP ALL APRIL'!$B:$BC,54,FALSE)</f>
        <v>635</v>
      </c>
      <c r="M114" s="15"/>
      <c r="N114" s="16">
        <f t="shared" si="7"/>
        <v>635</v>
      </c>
      <c r="O114" s="17" t="s">
        <v>334</v>
      </c>
      <c r="P114" s="18">
        <v>45139</v>
      </c>
      <c r="Q114" s="11" t="s">
        <v>335</v>
      </c>
      <c r="R114" s="19" t="s">
        <v>65</v>
      </c>
    </row>
    <row r="115" spans="1:18" ht="18.75" x14ac:dyDescent="0.3">
      <c r="A115" s="8">
        <v>106</v>
      </c>
      <c r="B115" s="20" t="s">
        <v>336</v>
      </c>
      <c r="C115" s="21" t="s">
        <v>337</v>
      </c>
      <c r="D115" s="17">
        <v>100</v>
      </c>
      <c r="E115" s="17" t="s">
        <v>30</v>
      </c>
      <c r="F115" s="17" t="s">
        <v>1236</v>
      </c>
      <c r="G115" s="11">
        <f>VLOOKUP(B115,'[1]MAR 2022'!$A:$E,3,FALSE)</f>
        <v>378.81818181818176</v>
      </c>
      <c r="H115" s="12">
        <f>VLOOKUP(B115,'[1]MAR 2022'!$A:$D,4,FALSE)</f>
        <v>416.7</v>
      </c>
      <c r="I115" s="13">
        <f>VLOOKUP(B115,'[1]MAR 2022'!$A:$E,5,FALSE)</f>
        <v>500.03999999999996</v>
      </c>
      <c r="J115" s="11">
        <f>ROUNDUP(H115,-2)</f>
        <v>500</v>
      </c>
      <c r="K115" s="11">
        <f>ROUNDUP(I115,-2)</f>
        <v>600</v>
      </c>
      <c r="L115" s="14">
        <f>VLOOKUP(B115,'[2]LP OBAT DAN BMHP ALL APRIL'!$B:$BC,54,FALSE)</f>
        <v>2</v>
      </c>
      <c r="M115" s="15"/>
      <c r="N115" s="16">
        <f t="shared" si="7"/>
        <v>2</v>
      </c>
      <c r="O115" s="17" t="s">
        <v>338</v>
      </c>
      <c r="P115" s="18">
        <v>45352</v>
      </c>
      <c r="Q115" s="11"/>
      <c r="R115" s="19" t="s">
        <v>339</v>
      </c>
    </row>
    <row r="116" spans="1:18" ht="18.75" x14ac:dyDescent="0.3">
      <c r="A116" s="8">
        <v>107</v>
      </c>
      <c r="B116" s="20" t="s">
        <v>340</v>
      </c>
      <c r="C116" s="21" t="s">
        <v>341</v>
      </c>
      <c r="D116" s="17">
        <v>1</v>
      </c>
      <c r="E116" s="17" t="s">
        <v>342</v>
      </c>
      <c r="F116" s="17" t="s">
        <v>1235</v>
      </c>
      <c r="G116" s="11">
        <f>VLOOKUP(B116,'[1]JAN 2022'!$A:$C,3,FALSE)</f>
        <v>27000</v>
      </c>
      <c r="H116" s="24">
        <f>VLOOKUP(B116,'[1]JAN 2022'!$A:$D,4,FALSE)</f>
        <v>29700.000000000004</v>
      </c>
      <c r="I116" s="13">
        <f>VLOOKUP(B116,'[1]JAN 2022'!$A:$E,5,FALSE)</f>
        <v>35640</v>
      </c>
      <c r="J116" s="11">
        <f>ROUNDUP(H116,-2)</f>
        <v>29700</v>
      </c>
      <c r="K116" s="11">
        <f>ROUNDUP(I116,-2)</f>
        <v>35700</v>
      </c>
      <c r="L116" s="14">
        <f>VLOOKUP(B116,'[2]LP OBAT DAN BMHP ALL APRIL'!$B:$BC,54,FALSE)</f>
        <v>28</v>
      </c>
      <c r="M116" s="15"/>
      <c r="N116" s="16">
        <f t="shared" si="7"/>
        <v>28</v>
      </c>
      <c r="O116" s="11">
        <f>VLOOKUP(B116,'[1]JAN 2022'!$A:$L,11,FALSE)</f>
        <v>0</v>
      </c>
      <c r="P116" s="18"/>
      <c r="Q116" s="18" t="str">
        <f>VLOOKUP(B116,'[1]JAN 2022'!$A:$G,7,FALSE)</f>
        <v>KP01/06</v>
      </c>
      <c r="R116" s="23" t="str">
        <f>VLOOKUP(B116,'[1]JAN 2022'!$A:$I,9,FALSE)</f>
        <v>PT. TERANG JAYA DENTAL SUPPLY</v>
      </c>
    </row>
    <row r="117" spans="1:18" ht="18.75" x14ac:dyDescent="0.3">
      <c r="A117" s="8">
        <v>108</v>
      </c>
      <c r="B117" s="57" t="s">
        <v>343</v>
      </c>
      <c r="C117" s="38" t="s">
        <v>344</v>
      </c>
      <c r="D117" s="22">
        <v>100</v>
      </c>
      <c r="E117" s="17" t="s">
        <v>30</v>
      </c>
      <c r="F117" s="8" t="s">
        <v>1231</v>
      </c>
      <c r="G117" s="11">
        <v>144</v>
      </c>
      <c r="H117" s="12">
        <v>158.4</v>
      </c>
      <c r="I117" s="13">
        <v>190.08</v>
      </c>
      <c r="J117" s="11">
        <v>200</v>
      </c>
      <c r="K117" s="11">
        <v>200</v>
      </c>
      <c r="L117" s="14">
        <f>VLOOKUP(B117,'[2]LP OBAT DAN BMHP ALL APRIL'!$B:$BC,54,FALSE)</f>
        <v>195</v>
      </c>
      <c r="M117" s="15"/>
      <c r="N117" s="16">
        <f t="shared" si="7"/>
        <v>195</v>
      </c>
      <c r="O117" s="17" t="s">
        <v>345</v>
      </c>
      <c r="P117" s="18">
        <v>45778</v>
      </c>
      <c r="Q117" s="11" t="s">
        <v>113</v>
      </c>
      <c r="R117" s="19" t="s">
        <v>114</v>
      </c>
    </row>
    <row r="118" spans="1:18" ht="18.75" x14ac:dyDescent="0.3">
      <c r="A118" s="8">
        <v>109</v>
      </c>
      <c r="B118" s="57" t="s">
        <v>346</v>
      </c>
      <c r="C118" s="38" t="s">
        <v>347</v>
      </c>
      <c r="D118" s="22">
        <v>1</v>
      </c>
      <c r="E118" s="17" t="s">
        <v>348</v>
      </c>
      <c r="F118" s="8" t="s">
        <v>1231</v>
      </c>
      <c r="G118" s="11">
        <v>1499.9999999999998</v>
      </c>
      <c r="H118" s="12">
        <v>1650</v>
      </c>
      <c r="I118" s="13">
        <v>1980</v>
      </c>
      <c r="J118" s="11">
        <v>1700</v>
      </c>
      <c r="K118" s="11">
        <v>2000</v>
      </c>
      <c r="L118" s="14">
        <f>VLOOKUP(B118,'[2]LP OBAT DAN BMHP ALL APRIL'!$B:$BC,54,FALSE)</f>
        <v>9</v>
      </c>
      <c r="M118" s="15"/>
      <c r="N118" s="16">
        <f t="shared" si="7"/>
        <v>9</v>
      </c>
      <c r="O118" s="17" t="s">
        <v>349</v>
      </c>
      <c r="P118" s="18">
        <v>45474</v>
      </c>
      <c r="Q118" s="11" t="s">
        <v>64</v>
      </c>
      <c r="R118" s="19" t="s">
        <v>65</v>
      </c>
    </row>
    <row r="119" spans="1:18" ht="18.75" x14ac:dyDescent="0.3">
      <c r="A119" s="8">
        <v>110</v>
      </c>
      <c r="B119" s="20" t="s">
        <v>350</v>
      </c>
      <c r="C119" s="21" t="s">
        <v>351</v>
      </c>
      <c r="D119" s="22">
        <v>10</v>
      </c>
      <c r="E119" s="17" t="s">
        <v>348</v>
      </c>
      <c r="F119" s="8" t="s">
        <v>1231</v>
      </c>
      <c r="G119" s="11">
        <v>1577.3</v>
      </c>
      <c r="H119" s="29">
        <v>1735.0300000000002</v>
      </c>
      <c r="I119" s="13">
        <v>2082.0360000000001</v>
      </c>
      <c r="J119" s="11">
        <v>1800</v>
      </c>
      <c r="K119" s="11">
        <v>2100</v>
      </c>
      <c r="L119" s="14">
        <f>VLOOKUP(B119,'[2]LP OBAT DAN BMHP ALL APRIL'!$B:$BC,54,FALSE)</f>
        <v>10</v>
      </c>
      <c r="M119" s="15"/>
      <c r="N119" s="16">
        <f t="shared" si="7"/>
        <v>10</v>
      </c>
      <c r="O119" s="30" t="s">
        <v>352</v>
      </c>
      <c r="P119" s="31">
        <v>44895</v>
      </c>
      <c r="Q119" s="32" t="s">
        <v>353</v>
      </c>
      <c r="R119" s="33" t="s">
        <v>56</v>
      </c>
    </row>
    <row r="120" spans="1:18" ht="18.75" x14ac:dyDescent="0.3">
      <c r="A120" s="8">
        <v>111</v>
      </c>
      <c r="B120" s="34" t="s">
        <v>354</v>
      </c>
      <c r="C120" s="34" t="s">
        <v>355</v>
      </c>
      <c r="D120" s="58">
        <v>1</v>
      </c>
      <c r="E120" s="8" t="s">
        <v>53</v>
      </c>
      <c r="F120" s="8" t="s">
        <v>1231</v>
      </c>
      <c r="G120" s="19">
        <f>VLOOKUP(B120,'[1]MAR 2022'!$A:$D,3,FALSE)</f>
        <v>3090.9090909090905</v>
      </c>
      <c r="H120" s="59">
        <f>VLOOKUP(B120,'[1]MAR 2022'!$A:$D,4,FALSE)</f>
        <v>3400</v>
      </c>
      <c r="I120" s="60">
        <f>VLOOKUP(B120,'[1]MAR 2022'!$A:$E,5,FALSE)</f>
        <v>4080</v>
      </c>
      <c r="J120" s="19">
        <f>ROUNDUP(H120,-2)</f>
        <v>3400</v>
      </c>
      <c r="K120" s="19">
        <f>ROUNDUP(I120,-2)</f>
        <v>4100</v>
      </c>
      <c r="L120" s="14">
        <f>VLOOKUP(B120,'[2]LP OBAT DAN BMHP ALL APRIL'!$B:$BC,54,FALSE)</f>
        <v>1</v>
      </c>
      <c r="M120" s="15"/>
      <c r="N120" s="61">
        <f t="shared" si="7"/>
        <v>1</v>
      </c>
      <c r="O120" s="8" t="str">
        <f>VLOOKUP(B120,'[1]MAR 2022'!$A:$L,12,FALSE)</f>
        <v>C02806BZ</v>
      </c>
      <c r="P120" s="23">
        <f>VLOOKUP(B120,'[1]MAR 2022'!$A:$K,11,FALSE)</f>
        <v>45292</v>
      </c>
      <c r="Q120" s="19" t="str">
        <f>VLOOKUP(B120,'[1]MAR 2022'!$A:$G,7,FALSE)</f>
        <v>KP03/13</v>
      </c>
      <c r="R120" s="19" t="str">
        <f>VLOOKUP(B120,'[1]MAR 2022'!$A:$I,9,FALSE)</f>
        <v>PT KUDAMAS JAYA MAKMUR SENTOSA</v>
      </c>
    </row>
    <row r="121" spans="1:18" ht="18.75" x14ac:dyDescent="0.3">
      <c r="A121" s="8">
        <v>112</v>
      </c>
      <c r="B121" s="21" t="s">
        <v>356</v>
      </c>
      <c r="C121" s="21" t="s">
        <v>357</v>
      </c>
      <c r="D121" s="22">
        <v>100</v>
      </c>
      <c r="E121" s="17" t="s">
        <v>30</v>
      </c>
      <c r="F121" s="8" t="s">
        <v>1231</v>
      </c>
      <c r="G121" s="11">
        <v>169</v>
      </c>
      <c r="H121" s="24" t="e">
        <f>VLOOKUP(B121,'[3]JAN 2022'!$A:$D,4,FALSE)</f>
        <v>#N/A</v>
      </c>
      <c r="I121" s="13" t="e">
        <f>VLOOKUP(B121,'[3]JAN 2022'!$A:$E,5,FALSE)</f>
        <v>#N/A</v>
      </c>
      <c r="J121" s="11">
        <v>200</v>
      </c>
      <c r="K121" s="11">
        <v>200</v>
      </c>
      <c r="L121" s="14">
        <f>VLOOKUP(B121,'[2]LP OBAT DAN BMHP ALL APRIL'!$B:$BC,54,FALSE)</f>
        <v>35</v>
      </c>
      <c r="M121" s="15"/>
      <c r="N121" s="16">
        <f t="shared" si="7"/>
        <v>35</v>
      </c>
      <c r="O121" s="11">
        <v>40963</v>
      </c>
      <c r="P121" s="18">
        <v>45536</v>
      </c>
      <c r="Q121" s="18" t="e">
        <f>VLOOKUP(B121,'[3]JAN 2022'!$A:$G,7,FALSE)</f>
        <v>#N/A</v>
      </c>
      <c r="R121" s="23" t="s">
        <v>175</v>
      </c>
    </row>
    <row r="122" spans="1:18" ht="18.75" x14ac:dyDescent="0.3">
      <c r="A122" s="8">
        <v>113</v>
      </c>
      <c r="B122" s="21" t="s">
        <v>358</v>
      </c>
      <c r="C122" s="21" t="s">
        <v>359</v>
      </c>
      <c r="D122" s="22">
        <v>100</v>
      </c>
      <c r="E122" s="17" t="s">
        <v>30</v>
      </c>
      <c r="F122" s="8" t="s">
        <v>1231</v>
      </c>
      <c r="G122" s="11">
        <f>VLOOKUP(B122,'[1]APR 2022'!$A:$C,3,FALSE)</f>
        <v>169</v>
      </c>
      <c r="H122" s="12">
        <f>VLOOKUP(B122,'[1]APR 2022'!$A:$D,4,FALSE)</f>
        <v>185.9</v>
      </c>
      <c r="I122" s="13">
        <f>VLOOKUP(B122,'[1]APR 2022'!$A:$E,5,FALSE)</f>
        <v>223.08</v>
      </c>
      <c r="J122" s="11">
        <f>ROUNDUP(H122,-2)</f>
        <v>200</v>
      </c>
      <c r="K122" s="11">
        <f>ROUNDUP(I122,-2)</f>
        <v>300</v>
      </c>
      <c r="L122" s="14">
        <f>VLOOKUP(B122,'[2]LP OBAT DAN BMHP ALL APRIL'!$B:$BC,54,FALSE)</f>
        <v>170</v>
      </c>
      <c r="M122" s="15"/>
      <c r="N122" s="26">
        <f t="shared" si="7"/>
        <v>170</v>
      </c>
      <c r="O122" s="17" t="str">
        <f>VLOOKUP(B122,'[1]APR 2022'!$A:$L,12,FALSE)</f>
        <v>HTDPDB21103</v>
      </c>
      <c r="P122" s="18">
        <f>VLOOKUP(B122,'[1]APR 2022'!$A:$K,11,FALSE)</f>
        <v>45292</v>
      </c>
      <c r="Q122" s="11" t="str">
        <f>VLOOKUP(B122,'[1]APR 2022'!$A:$G,7,FALSE)</f>
        <v>KP04/3</v>
      </c>
      <c r="R122" s="19" t="str">
        <f>VLOOKUP(B122,'[1]APR 2022'!$A:$I,9,FALSE)</f>
        <v>PT Enseval Putera Megatrading</v>
      </c>
    </row>
    <row r="123" spans="1:18" ht="18.75" x14ac:dyDescent="0.3">
      <c r="A123" s="8">
        <v>114</v>
      </c>
      <c r="B123" s="21" t="s">
        <v>360</v>
      </c>
      <c r="C123" s="21" t="s">
        <v>361</v>
      </c>
      <c r="D123" s="22">
        <v>100</v>
      </c>
      <c r="E123" s="17" t="s">
        <v>30</v>
      </c>
      <c r="F123" s="8" t="s">
        <v>1231</v>
      </c>
      <c r="G123" s="11">
        <f>VLOOKUP(B123,'[1]MEI 2022'!$A:$C,3,FALSE)</f>
        <v>127.995</v>
      </c>
      <c r="H123" s="24">
        <f>VLOOKUP(B123,'[1]MEI 2022'!$A:$D,4,FALSE)</f>
        <v>140.79450000000003</v>
      </c>
      <c r="I123" s="13">
        <f>VLOOKUP(B123,'[1]MEI 2022'!$A:$E,5,FALSE)</f>
        <v>168.95340000000002</v>
      </c>
      <c r="J123" s="11">
        <f>ROUNDUP(H123,-2)</f>
        <v>200</v>
      </c>
      <c r="K123" s="11">
        <f>ROUNDUP(I123,-2)</f>
        <v>200</v>
      </c>
      <c r="L123" s="14"/>
      <c r="M123" s="15">
        <f>VLOOKUP(B123,'[1]MEI 2022'!$A:$B,2,FALSE)</f>
        <v>100</v>
      </c>
      <c r="N123" s="16">
        <f t="shared" si="7"/>
        <v>100</v>
      </c>
      <c r="O123" s="11" t="str">
        <f>VLOOKUP(B123,'[1]MEI 2022'!$A:$L,12,FALSE)</f>
        <v>M21133</v>
      </c>
      <c r="P123" s="18">
        <f>VLOOKUP(B123,'[1]MEI 2022'!$A:$K,11,FALSE)</f>
        <v>45566</v>
      </c>
      <c r="Q123" s="18" t="str">
        <f>VLOOKUP(B123,'[1]MEI 2022'!$A:$G,7,FALSE)</f>
        <v>KP05/7</v>
      </c>
      <c r="R123" s="23" t="str">
        <f>VLOOKUP(B123,'[1]MEI 2022'!$A:$I,9,FALSE)</f>
        <v>PT PLANET EXCELENCIA PHARMACY</v>
      </c>
    </row>
    <row r="124" spans="1:18" ht="18.75" x14ac:dyDescent="0.3">
      <c r="A124" s="8">
        <v>115</v>
      </c>
      <c r="B124" s="20" t="s">
        <v>362</v>
      </c>
      <c r="C124" s="21" t="s">
        <v>363</v>
      </c>
      <c r="D124" s="22">
        <v>6</v>
      </c>
      <c r="E124" s="17" t="s">
        <v>364</v>
      </c>
      <c r="F124" s="17" t="s">
        <v>1236</v>
      </c>
      <c r="G124" s="11">
        <v>14787.5</v>
      </c>
      <c r="H124" s="29">
        <v>16266.250000000002</v>
      </c>
      <c r="I124" s="13">
        <v>19519.5</v>
      </c>
      <c r="J124" s="11">
        <v>16300</v>
      </c>
      <c r="K124" s="11">
        <v>19600</v>
      </c>
      <c r="L124" s="14">
        <f>VLOOKUP(B124,'[2]LP OBAT DAN BMHP ALL APRIL'!$B:$BC,54,FALSE)</f>
        <v>6</v>
      </c>
      <c r="M124" s="15"/>
      <c r="N124" s="16">
        <f t="shared" si="7"/>
        <v>6</v>
      </c>
      <c r="O124" s="30">
        <v>18091354</v>
      </c>
      <c r="P124" s="31">
        <v>44834</v>
      </c>
      <c r="Q124" s="32" t="s">
        <v>365</v>
      </c>
      <c r="R124" s="33" t="s">
        <v>175</v>
      </c>
    </row>
    <row r="125" spans="1:18" ht="18.75" x14ac:dyDescent="0.3">
      <c r="A125" s="8">
        <v>116</v>
      </c>
      <c r="B125" s="20" t="s">
        <v>366</v>
      </c>
      <c r="C125" s="21" t="s">
        <v>367</v>
      </c>
      <c r="D125" s="22">
        <v>80</v>
      </c>
      <c r="E125" s="17" t="s">
        <v>30</v>
      </c>
      <c r="F125" s="17" t="s">
        <v>1236</v>
      </c>
      <c r="G125" s="11">
        <v>1749.8002499999998</v>
      </c>
      <c r="H125" s="12">
        <v>1924.7802749999998</v>
      </c>
      <c r="I125" s="13">
        <v>2309.7363299999997</v>
      </c>
      <c r="J125" s="11">
        <v>2000</v>
      </c>
      <c r="K125" s="11">
        <v>2400</v>
      </c>
      <c r="L125" s="14">
        <f>VLOOKUP(B125,'[2]LP OBAT DAN BMHP ALL APRIL'!$B:$BC,54,FALSE)</f>
        <v>80</v>
      </c>
      <c r="M125" s="15"/>
      <c r="N125" s="16">
        <f t="shared" si="7"/>
        <v>80</v>
      </c>
      <c r="O125" s="17" t="s">
        <v>368</v>
      </c>
      <c r="P125" s="18">
        <v>45352</v>
      </c>
      <c r="Q125" s="11" t="s">
        <v>277</v>
      </c>
      <c r="R125" s="19" t="s">
        <v>22</v>
      </c>
    </row>
    <row r="126" spans="1:18" ht="18.75" x14ac:dyDescent="0.3">
      <c r="A126" s="8">
        <v>117</v>
      </c>
      <c r="B126" s="20" t="s">
        <v>369</v>
      </c>
      <c r="C126" s="21" t="s">
        <v>370</v>
      </c>
      <c r="D126" s="17">
        <v>30</v>
      </c>
      <c r="E126" s="17" t="s">
        <v>30</v>
      </c>
      <c r="F126" s="17" t="s">
        <v>1234</v>
      </c>
      <c r="G126" s="11">
        <v>2425</v>
      </c>
      <c r="H126" s="35">
        <v>2667.5</v>
      </c>
      <c r="I126" s="11">
        <v>3201</v>
      </c>
      <c r="J126" s="11">
        <v>2700</v>
      </c>
      <c r="K126" s="11">
        <v>3300</v>
      </c>
      <c r="L126" s="14">
        <f>VLOOKUP(B126,'[2]LP OBAT DAN BMHP ALL APRIL'!$B:$BC,54,FALSE)</f>
        <v>1</v>
      </c>
      <c r="M126" s="15"/>
      <c r="N126" s="16">
        <f t="shared" si="7"/>
        <v>1</v>
      </c>
      <c r="O126" s="17" t="s">
        <v>371</v>
      </c>
      <c r="P126" s="18">
        <v>45139</v>
      </c>
      <c r="Q126" s="11" t="s">
        <v>104</v>
      </c>
      <c r="R126" s="19" t="s">
        <v>100</v>
      </c>
    </row>
    <row r="127" spans="1:18" ht="18.75" x14ac:dyDescent="0.3">
      <c r="A127" s="8">
        <v>118</v>
      </c>
      <c r="B127" s="20" t="s">
        <v>372</v>
      </c>
      <c r="C127" s="21" t="s">
        <v>373</v>
      </c>
      <c r="D127" s="17">
        <v>30</v>
      </c>
      <c r="E127" s="17" t="s">
        <v>30</v>
      </c>
      <c r="F127" s="17" t="s">
        <v>1234</v>
      </c>
      <c r="G127" s="11">
        <v>2425</v>
      </c>
      <c r="H127" s="35">
        <v>2667.5</v>
      </c>
      <c r="I127" s="48">
        <v>3201</v>
      </c>
      <c r="J127" s="11">
        <v>2700</v>
      </c>
      <c r="K127" s="11">
        <v>3300</v>
      </c>
      <c r="L127" s="14">
        <f>VLOOKUP(B127,'[2]LP OBAT DAN BMHP ALL APRIL'!$B:$BC,54,FALSE)</f>
        <v>110</v>
      </c>
      <c r="M127" s="15"/>
      <c r="N127" s="16">
        <f t="shared" si="7"/>
        <v>110</v>
      </c>
      <c r="O127" s="17" t="s">
        <v>374</v>
      </c>
      <c r="P127" s="18">
        <v>45139</v>
      </c>
      <c r="Q127" s="11" t="s">
        <v>104</v>
      </c>
      <c r="R127" s="19" t="s">
        <v>100</v>
      </c>
    </row>
    <row r="128" spans="1:18" ht="18.75" x14ac:dyDescent="0.3">
      <c r="A128" s="8">
        <v>119</v>
      </c>
      <c r="B128" s="57" t="s">
        <v>375</v>
      </c>
      <c r="C128" s="57" t="s">
        <v>376</v>
      </c>
      <c r="D128" s="58">
        <v>100</v>
      </c>
      <c r="E128" s="17" t="s">
        <v>30</v>
      </c>
      <c r="F128" s="17" t="s">
        <v>1234</v>
      </c>
      <c r="G128" s="11">
        <f>VLOOKUP(B128,'[1]MAR 2022'!$A:$C,3,FALSE)</f>
        <v>1999.9999999999998</v>
      </c>
      <c r="H128" s="12">
        <f>VLOOKUP(B128,'[1]MAR 2022'!$A:$D,4,FALSE)</f>
        <v>2200</v>
      </c>
      <c r="I128" s="13">
        <f>VLOOKUP(B128,'[1]MAR 2022'!$A:$E,5,FALSE)</f>
        <v>2640</v>
      </c>
      <c r="J128" s="11">
        <f t="shared" ref="J128:K131" si="9">ROUNDUP(H128,-2)</f>
        <v>2200</v>
      </c>
      <c r="K128" s="11">
        <f t="shared" si="9"/>
        <v>2700</v>
      </c>
      <c r="L128" s="14">
        <f>VLOOKUP(B128,'[2]LP OBAT DAN BMHP ALL APRIL'!$B:$BC,54,FALSE)</f>
        <v>235</v>
      </c>
      <c r="M128" s="15"/>
      <c r="N128" s="16">
        <f t="shared" si="7"/>
        <v>235</v>
      </c>
      <c r="O128" s="17" t="str">
        <f>VLOOKUP(B128,'[1]MAR 2022'!$A:$L,12,FALSE)</f>
        <v>21IM001</v>
      </c>
      <c r="P128" s="18">
        <f>VLOOKUP(B128,'[1]MAR 2022'!$A:$K,11,FALSE)</f>
        <v>45536</v>
      </c>
      <c r="Q128" s="11" t="str">
        <f>VLOOKUP(B128,'[1]MAR 2022'!$A:$G,7,FALSE)</f>
        <v>KP03/4</v>
      </c>
      <c r="R128" s="19" t="str">
        <f>VLOOKUP(B128,'[1]MAR 2022'!$A:$I,9,FALSE)</f>
        <v>PT CORONET CROWN</v>
      </c>
    </row>
    <row r="129" spans="1:18" ht="18.75" x14ac:dyDescent="0.3">
      <c r="A129" s="8">
        <v>120</v>
      </c>
      <c r="B129" s="57" t="s">
        <v>377</v>
      </c>
      <c r="C129" s="57" t="s">
        <v>378</v>
      </c>
      <c r="D129" s="58">
        <v>100</v>
      </c>
      <c r="E129" s="17" t="s">
        <v>30</v>
      </c>
      <c r="F129" s="17" t="s">
        <v>1234</v>
      </c>
      <c r="G129" s="11">
        <f>VLOOKUP(B129,'[1]APR 2022'!$A:$C,3,FALSE)</f>
        <v>2200</v>
      </c>
      <c r="H129" s="12">
        <f>VLOOKUP(B129,'[1]APR 2022'!$A:$D,4,FALSE)</f>
        <v>2420</v>
      </c>
      <c r="I129" s="13">
        <f>VLOOKUP(B129,'[1]APR 2022'!$A:$E,5,FALSE)</f>
        <v>2904</v>
      </c>
      <c r="J129" s="11">
        <f t="shared" si="9"/>
        <v>2500</v>
      </c>
      <c r="K129" s="11">
        <f t="shared" si="9"/>
        <v>3000</v>
      </c>
      <c r="L129" s="14">
        <f>VLOOKUP(B129,'[2]LP OBAT DAN BMHP ALL APRIL'!$B:$BC,54,FALSE)</f>
        <v>200</v>
      </c>
      <c r="M129" s="15"/>
      <c r="N129" s="26">
        <f t="shared" si="7"/>
        <v>200</v>
      </c>
      <c r="O129" s="17" t="str">
        <f>VLOOKUP(B129,'[1]APR 2022'!$A:$L,12,FALSE)</f>
        <v xml:space="preserve"> 21IM001</v>
      </c>
      <c r="P129" s="18">
        <f>VLOOKUP(B129,'[1]APR 2022'!$A:$K,11,FALSE)</f>
        <v>45537</v>
      </c>
      <c r="Q129" s="11" t="str">
        <f>VLOOKUP(B129,'[1]APR 2022'!$A:$G,7,FALSE)</f>
        <v>KP04/1</v>
      </c>
      <c r="R129" s="19" t="str">
        <f>VLOOKUP(B129,'[1]APR 2022'!$A:$I,9,FALSE)</f>
        <v>APOTEK BUMI MEDIKA GANESA</v>
      </c>
    </row>
    <row r="130" spans="1:18" ht="18.75" x14ac:dyDescent="0.3">
      <c r="A130" s="8">
        <v>121</v>
      </c>
      <c r="B130" s="57" t="s">
        <v>379</v>
      </c>
      <c r="C130" s="57" t="s">
        <v>380</v>
      </c>
      <c r="D130" s="58">
        <v>100</v>
      </c>
      <c r="E130" s="17" t="s">
        <v>30</v>
      </c>
      <c r="F130" s="17" t="s">
        <v>1234</v>
      </c>
      <c r="G130" s="11">
        <f>VLOOKUP(B130,'[1]APR 2022'!$A:$C,3,FALSE)</f>
        <v>2200</v>
      </c>
      <c r="H130" s="24">
        <f>VLOOKUP(B130,'[1]APR 2022'!$A:$D,4,FALSE)</f>
        <v>2420</v>
      </c>
      <c r="I130" s="13">
        <f>VLOOKUP(B130,'[1]APR 2022'!$A:$E,5,FALSE)</f>
        <v>2904</v>
      </c>
      <c r="J130" s="11">
        <f t="shared" si="9"/>
        <v>2500</v>
      </c>
      <c r="K130" s="11">
        <f t="shared" si="9"/>
        <v>3000</v>
      </c>
      <c r="L130" s="14">
        <f>VLOOKUP(B130,'[2]LP OBAT DAN BMHP ALL APRIL'!$B:$BC,54,FALSE)</f>
        <v>100</v>
      </c>
      <c r="M130" s="15"/>
      <c r="N130" s="16">
        <f t="shared" si="7"/>
        <v>100</v>
      </c>
      <c r="O130" s="11" t="str">
        <f>VLOOKUP(B130,'[1]APR 2022'!$A:$L,12,FALSE)</f>
        <v>21IM001</v>
      </c>
      <c r="P130" s="18">
        <f>VLOOKUP(B130,'[1]APR 2022'!$A:$K,11,FALSE)</f>
        <v>45536</v>
      </c>
      <c r="Q130" s="18" t="str">
        <f>VLOOKUP(B130,'[1]APR 2022'!$A:$G,7,FALSE)</f>
        <v>KP04/8</v>
      </c>
      <c r="R130" s="23" t="str">
        <f>VLOOKUP(B130,'[1]APR 2022'!$A:$I,9,FALSE)</f>
        <v>PT CORONET CROWN</v>
      </c>
    </row>
    <row r="131" spans="1:18" ht="18.75" x14ac:dyDescent="0.3">
      <c r="A131" s="8">
        <v>122</v>
      </c>
      <c r="B131" s="57" t="s">
        <v>381</v>
      </c>
      <c r="C131" s="57" t="s">
        <v>382</v>
      </c>
      <c r="D131" s="58">
        <v>100</v>
      </c>
      <c r="E131" s="17" t="s">
        <v>30</v>
      </c>
      <c r="F131" s="17" t="s">
        <v>1234</v>
      </c>
      <c r="G131" s="11">
        <f>VLOOKUP(B131,'[1]MEI 2022'!$A:$C,3,FALSE)</f>
        <v>2200</v>
      </c>
      <c r="H131" s="24">
        <f>VLOOKUP(B131,'[1]MEI 2022'!$A:$D,4,FALSE)</f>
        <v>2420</v>
      </c>
      <c r="I131" s="13">
        <f>VLOOKUP(B131,'[1]MEI 2022'!$A:$E,5,FALSE)</f>
        <v>2904</v>
      </c>
      <c r="J131" s="11">
        <f t="shared" si="9"/>
        <v>2500</v>
      </c>
      <c r="K131" s="11">
        <f t="shared" si="9"/>
        <v>3000</v>
      </c>
      <c r="L131" s="14"/>
      <c r="M131" s="15">
        <f>VLOOKUP(B131,'[1]MEI 2022'!$A:$B,2,FALSE)</f>
        <v>200</v>
      </c>
      <c r="N131" s="16">
        <f t="shared" si="7"/>
        <v>200</v>
      </c>
      <c r="O131" s="11" t="s">
        <v>973</v>
      </c>
      <c r="P131" s="18">
        <f>VLOOKUP(B131,'[1]MEI 2022'!$A:$K,11,FALSE)</f>
        <v>45536</v>
      </c>
      <c r="Q131" s="18" t="str">
        <f>VLOOKUP(B131,'[1]MEI 2022'!$A:$G,7,FALSE)</f>
        <v>KP05/3</v>
      </c>
      <c r="R131" s="23" t="str">
        <f>VLOOKUP(B131,'[1]MEI 2022'!$A:$I,9,FALSE)</f>
        <v>PT Coronet Crown</v>
      </c>
    </row>
    <row r="132" spans="1:18" ht="18.75" x14ac:dyDescent="0.3">
      <c r="A132" s="8">
        <v>123</v>
      </c>
      <c r="B132" s="27" t="s">
        <v>383</v>
      </c>
      <c r="C132" s="28" t="s">
        <v>384</v>
      </c>
      <c r="D132" s="17">
        <v>50</v>
      </c>
      <c r="E132" s="17" t="s">
        <v>30</v>
      </c>
      <c r="F132" s="8" t="s">
        <v>1231</v>
      </c>
      <c r="G132" s="11">
        <v>1050</v>
      </c>
      <c r="H132" s="24"/>
      <c r="I132" s="13"/>
      <c r="J132" s="11">
        <v>1200</v>
      </c>
      <c r="K132" s="11">
        <v>1400</v>
      </c>
      <c r="L132" s="14">
        <f>VLOOKUP(B132,'[2]LP OBAT DAN BMHP ALL APRIL'!$B:$BC,54,FALSE)</f>
        <v>0</v>
      </c>
      <c r="M132" s="15"/>
      <c r="N132" s="16">
        <f t="shared" si="7"/>
        <v>0</v>
      </c>
      <c r="O132" s="11">
        <v>2111046</v>
      </c>
      <c r="P132" s="18">
        <v>45231</v>
      </c>
      <c r="Q132" s="18"/>
      <c r="R132" s="23" t="s">
        <v>972</v>
      </c>
    </row>
    <row r="133" spans="1:18" ht="18.75" x14ac:dyDescent="0.3">
      <c r="A133" s="8">
        <v>124</v>
      </c>
      <c r="B133" s="27" t="s">
        <v>385</v>
      </c>
      <c r="C133" s="28" t="s">
        <v>386</v>
      </c>
      <c r="D133" s="17">
        <v>50</v>
      </c>
      <c r="E133" s="17" t="s">
        <v>30</v>
      </c>
      <c r="F133" s="8" t="s">
        <v>1231</v>
      </c>
      <c r="G133" s="11">
        <f>VLOOKUP(B133,'[1]APR 2022'!$A:$C,3,FALSE)</f>
        <v>1400</v>
      </c>
      <c r="H133" s="24">
        <f>VLOOKUP(B133,'[1]APR 2022'!$A:$D,4,FALSE)</f>
        <v>1540.0000000000002</v>
      </c>
      <c r="I133" s="13">
        <f>VLOOKUP(B133,'[1]APR 2022'!$A:$E,5,FALSE)</f>
        <v>1848.0000000000002</v>
      </c>
      <c r="J133" s="11">
        <f>ROUNDUP(H133,-2)</f>
        <v>1600</v>
      </c>
      <c r="K133" s="11">
        <f>ROUNDUP(I133,-2)</f>
        <v>1900</v>
      </c>
      <c r="L133" s="14">
        <f>VLOOKUP(B133,'[2]LP OBAT DAN BMHP ALL APRIL'!$B:$BC,54,FALSE)</f>
        <v>105</v>
      </c>
      <c r="M133" s="15"/>
      <c r="N133" s="16">
        <f t="shared" si="7"/>
        <v>105</v>
      </c>
      <c r="O133" s="11" t="str">
        <f>VLOOKUP(B133,'[1]APR 2022'!$A:$L,12,FALSE)</f>
        <v>2112049</v>
      </c>
      <c r="P133" s="18">
        <f>VLOOKUP(B133,'[1]APR 2022'!$A:$K,11,FALSE)</f>
        <v>45261</v>
      </c>
      <c r="Q133" s="18" t="str">
        <f>VLOOKUP(B133,'[1]APR 2022'!$A:$G,7,FALSE)</f>
        <v>KP04/5</v>
      </c>
      <c r="R133" s="23" t="str">
        <f>VLOOKUP(B133,'[1]APR 2022'!$A:$I,9,FALSE)</f>
        <v>PT PENTA VALENT</v>
      </c>
    </row>
    <row r="134" spans="1:18" ht="18.75" x14ac:dyDescent="0.3">
      <c r="A134" s="8">
        <v>125</v>
      </c>
      <c r="B134" s="27" t="s">
        <v>387</v>
      </c>
      <c r="C134" s="28" t="s">
        <v>388</v>
      </c>
      <c r="D134" s="17">
        <v>50</v>
      </c>
      <c r="E134" s="17" t="s">
        <v>30</v>
      </c>
      <c r="F134" s="8" t="s">
        <v>1231</v>
      </c>
      <c r="G134" s="11">
        <f>VLOOKUP(B134,'[1]MEI 2022'!$A:$C,3,FALSE)</f>
        <v>1400</v>
      </c>
      <c r="H134" s="24">
        <f>VLOOKUP(B134,'[1]MEI 2022'!$A:$D,4,FALSE)</f>
        <v>1540.0000000000002</v>
      </c>
      <c r="I134" s="13">
        <f>VLOOKUP(B134,'[1]MEI 2022'!$A:$E,5,FALSE)</f>
        <v>1848.0000000000002</v>
      </c>
      <c r="J134" s="11">
        <f>ROUNDUP(H134,-2)</f>
        <v>1600</v>
      </c>
      <c r="K134" s="11">
        <f>ROUNDUP(I134,-2)</f>
        <v>1900</v>
      </c>
      <c r="L134" s="14"/>
      <c r="M134" s="15">
        <f>VLOOKUP(B134,'[1]MEI 2022'!$A:$B,2,FALSE)</f>
        <v>200</v>
      </c>
      <c r="N134" s="16">
        <f t="shared" si="7"/>
        <v>200</v>
      </c>
      <c r="O134" s="11" t="str">
        <f>VLOOKUP(B134,'[1]MEI 2022'!$A:$L,12,FALSE)</f>
        <v xml:space="preserve"> 2112049</v>
      </c>
      <c r="P134" s="18">
        <f>VLOOKUP(B134,'[1]MEI 2022'!$A:$K,11,FALSE)</f>
        <v>45261</v>
      </c>
      <c r="Q134" s="18" t="str">
        <f>VLOOKUP(B134,'[1]MEI 2022'!$A:$G,7,FALSE)</f>
        <v>KP05/5</v>
      </c>
      <c r="R134" s="23" t="str">
        <f>VLOOKUP(B134,'[1]MEI 2022'!$A:$I,9,FALSE)</f>
        <v>PT Penta Valent</v>
      </c>
    </row>
    <row r="135" spans="1:18" ht="18.75" x14ac:dyDescent="0.3">
      <c r="A135" s="8">
        <v>126</v>
      </c>
      <c r="B135" s="37" t="s">
        <v>389</v>
      </c>
      <c r="C135" s="38" t="s">
        <v>390</v>
      </c>
      <c r="D135" s="22">
        <v>1</v>
      </c>
      <c r="E135" s="17" t="s">
        <v>348</v>
      </c>
      <c r="F135" s="8" t="s">
        <v>1231</v>
      </c>
      <c r="G135" s="11">
        <v>9545.4545454545441</v>
      </c>
      <c r="H135" s="12">
        <v>10500</v>
      </c>
      <c r="I135" s="13">
        <v>12600</v>
      </c>
      <c r="J135" s="11">
        <v>10500</v>
      </c>
      <c r="K135" s="11">
        <v>12600</v>
      </c>
      <c r="L135" s="14">
        <f>VLOOKUP(B135,'[2]LP OBAT DAN BMHP ALL APRIL'!$B:$BC,54,FALSE)</f>
        <v>3</v>
      </c>
      <c r="M135" s="15"/>
      <c r="N135" s="16">
        <f t="shared" si="7"/>
        <v>3</v>
      </c>
      <c r="O135" s="17" t="s">
        <v>391</v>
      </c>
      <c r="P135" s="18">
        <v>45047</v>
      </c>
      <c r="Q135" s="11" t="s">
        <v>64</v>
      </c>
      <c r="R135" s="19" t="s">
        <v>65</v>
      </c>
    </row>
    <row r="136" spans="1:18" ht="18.75" x14ac:dyDescent="0.3">
      <c r="A136" s="8">
        <v>127</v>
      </c>
      <c r="B136" s="39" t="s">
        <v>392</v>
      </c>
      <c r="C136" s="40" t="s">
        <v>393</v>
      </c>
      <c r="D136" s="17">
        <v>100</v>
      </c>
      <c r="E136" s="17" t="s">
        <v>30</v>
      </c>
      <c r="F136" s="8" t="s">
        <v>1231</v>
      </c>
      <c r="G136" s="11">
        <v>740.90834999999993</v>
      </c>
      <c r="H136" s="29">
        <v>814.99918500000001</v>
      </c>
      <c r="I136" s="13">
        <v>977.99902199999997</v>
      </c>
      <c r="J136" s="11">
        <v>900</v>
      </c>
      <c r="K136" s="11">
        <v>1000</v>
      </c>
      <c r="L136" s="14">
        <f>VLOOKUP(B136,'[2]LP OBAT DAN BMHP ALL APRIL'!$B:$BC,54,FALSE)</f>
        <v>80</v>
      </c>
      <c r="M136" s="15"/>
      <c r="N136" s="16">
        <f t="shared" si="7"/>
        <v>80</v>
      </c>
      <c r="O136" s="30" t="s">
        <v>394</v>
      </c>
      <c r="P136" s="31">
        <v>44805</v>
      </c>
      <c r="Q136" s="32" t="s">
        <v>232</v>
      </c>
      <c r="R136" s="33" t="s">
        <v>233</v>
      </c>
    </row>
    <row r="137" spans="1:18" ht="18.75" x14ac:dyDescent="0.3">
      <c r="A137" s="8">
        <v>128</v>
      </c>
      <c r="B137" s="20" t="s">
        <v>395</v>
      </c>
      <c r="C137" s="21" t="s">
        <v>396</v>
      </c>
      <c r="D137" s="22">
        <v>1</v>
      </c>
      <c r="E137" s="17" t="s">
        <v>53</v>
      </c>
      <c r="F137" s="8" t="s">
        <v>1231</v>
      </c>
      <c r="G137" s="11">
        <v>7399.7333333333336</v>
      </c>
      <c r="H137" s="29">
        <v>8139.7066666666678</v>
      </c>
      <c r="I137" s="13">
        <v>9767.648000000001</v>
      </c>
      <c r="J137" s="11">
        <v>8200</v>
      </c>
      <c r="K137" s="11">
        <v>9800</v>
      </c>
      <c r="L137" s="14">
        <f>VLOOKUP(B137,'[2]LP OBAT DAN BMHP ALL APRIL'!$B:$BC,54,FALSE)</f>
        <v>3</v>
      </c>
      <c r="M137" s="15"/>
      <c r="N137" s="16">
        <f t="shared" si="7"/>
        <v>3</v>
      </c>
      <c r="O137" s="30" t="s">
        <v>397</v>
      </c>
      <c r="P137" s="31">
        <v>44805</v>
      </c>
      <c r="Q137" s="32" t="s">
        <v>398</v>
      </c>
      <c r="R137" s="33" t="s">
        <v>399</v>
      </c>
    </row>
    <row r="138" spans="1:18" ht="18.75" x14ac:dyDescent="0.3">
      <c r="A138" s="8">
        <v>129</v>
      </c>
      <c r="B138" s="20" t="s">
        <v>400</v>
      </c>
      <c r="C138" s="21" t="s">
        <v>401</v>
      </c>
      <c r="D138" s="22">
        <v>1</v>
      </c>
      <c r="E138" s="17" t="s">
        <v>53</v>
      </c>
      <c r="F138" s="8" t="s">
        <v>1231</v>
      </c>
      <c r="G138" s="11">
        <v>7399.7333333333336</v>
      </c>
      <c r="H138" s="29">
        <v>8139.7066666666678</v>
      </c>
      <c r="I138" s="13">
        <v>9767.648000000001</v>
      </c>
      <c r="J138" s="11">
        <v>8200</v>
      </c>
      <c r="K138" s="11">
        <v>9800</v>
      </c>
      <c r="L138" s="14">
        <f>VLOOKUP(B138,'[2]LP OBAT DAN BMHP ALL APRIL'!$B:$BC,54,FALSE)</f>
        <v>1</v>
      </c>
      <c r="M138" s="15"/>
      <c r="N138" s="16">
        <f t="shared" ref="N138:N201" si="10">L138+M138</f>
        <v>1</v>
      </c>
      <c r="O138" s="30" t="s">
        <v>402</v>
      </c>
      <c r="P138" s="31">
        <v>44986</v>
      </c>
      <c r="Q138" s="32" t="s">
        <v>203</v>
      </c>
      <c r="R138" s="33" t="s">
        <v>399</v>
      </c>
    </row>
    <row r="139" spans="1:18" ht="18.75" x14ac:dyDescent="0.3">
      <c r="A139" s="8">
        <v>130</v>
      </c>
      <c r="B139" s="20" t="s">
        <v>403</v>
      </c>
      <c r="C139" s="21" t="s">
        <v>404</v>
      </c>
      <c r="D139" s="22">
        <v>1</v>
      </c>
      <c r="E139" s="17" t="s">
        <v>53</v>
      </c>
      <c r="F139" s="8" t="s">
        <v>1231</v>
      </c>
      <c r="G139" s="11">
        <v>12474</v>
      </c>
      <c r="H139" s="29">
        <v>13721.400000000001</v>
      </c>
      <c r="I139" s="13">
        <v>16465.68</v>
      </c>
      <c r="J139" s="11">
        <v>13800</v>
      </c>
      <c r="K139" s="11">
        <v>16500</v>
      </c>
      <c r="L139" s="14">
        <f>VLOOKUP(B139,'[2]LP OBAT DAN BMHP ALL APRIL'!$B:$BC,54,FALSE)</f>
        <v>5</v>
      </c>
      <c r="M139" s="15"/>
      <c r="N139" s="16">
        <f t="shared" si="10"/>
        <v>5</v>
      </c>
      <c r="O139" s="30" t="s">
        <v>405</v>
      </c>
      <c r="P139" s="31">
        <v>44955</v>
      </c>
      <c r="Q139" s="32">
        <v>2801959345</v>
      </c>
      <c r="R139" s="33" t="s">
        <v>258</v>
      </c>
    </row>
    <row r="140" spans="1:18" ht="18.75" x14ac:dyDescent="0.3">
      <c r="A140" s="8">
        <v>131</v>
      </c>
      <c r="B140" s="20" t="s">
        <v>406</v>
      </c>
      <c r="C140" s="21" t="s">
        <v>407</v>
      </c>
      <c r="D140" s="22">
        <v>100</v>
      </c>
      <c r="E140" s="17" t="s">
        <v>30</v>
      </c>
      <c r="F140" s="8" t="s">
        <v>1231</v>
      </c>
      <c r="G140" s="11">
        <v>800</v>
      </c>
      <c r="H140" s="29">
        <v>880.00000000000011</v>
      </c>
      <c r="I140" s="13">
        <v>1056</v>
      </c>
      <c r="J140" s="11">
        <v>900</v>
      </c>
      <c r="K140" s="11">
        <v>1100</v>
      </c>
      <c r="L140" s="14">
        <f>VLOOKUP(B140,'[2]LP OBAT DAN BMHP ALL APRIL'!$B:$BC,54,FALSE)</f>
        <v>500</v>
      </c>
      <c r="M140" s="15"/>
      <c r="N140" s="16">
        <f t="shared" si="10"/>
        <v>500</v>
      </c>
      <c r="O140" s="30">
        <v>1802004</v>
      </c>
      <c r="P140" s="31">
        <v>45270</v>
      </c>
      <c r="Q140" s="32">
        <v>1220018024</v>
      </c>
      <c r="R140" s="33" t="s">
        <v>408</v>
      </c>
    </row>
    <row r="141" spans="1:18" ht="21" x14ac:dyDescent="0.3">
      <c r="A141" s="8">
        <v>132</v>
      </c>
      <c r="B141" s="62" t="s">
        <v>409</v>
      </c>
      <c r="C141" s="9" t="s">
        <v>410</v>
      </c>
      <c r="D141" s="63">
        <v>100</v>
      </c>
      <c r="E141" s="63" t="s">
        <v>30</v>
      </c>
      <c r="F141" s="8" t="s">
        <v>1231</v>
      </c>
      <c r="G141" s="11">
        <f>VLOOKUP(B141,'[1]FEB 2022'!$A:$C,3,FALSE)</f>
        <v>15454.545454545454</v>
      </c>
      <c r="H141" s="24">
        <f>VLOOKUP(B141,'[1]FEB 2022'!$A:$D,4,FALSE)</f>
        <v>17000</v>
      </c>
      <c r="I141" s="13">
        <f>VLOOKUP(B141,'[1]FEB 2022'!$A:$E,5,FALSE)</f>
        <v>20400</v>
      </c>
      <c r="J141" s="11">
        <f t="shared" ref="J141:K143" si="11">ROUNDUP(H141,-2)</f>
        <v>17000</v>
      </c>
      <c r="K141" s="11">
        <f t="shared" si="11"/>
        <v>20400</v>
      </c>
      <c r="L141" s="14">
        <f>VLOOKUP(B141,'[2]LP OBAT DAN BMHP ALL APRIL'!$B:$BC,54,FALSE)</f>
        <v>120</v>
      </c>
      <c r="M141" s="15"/>
      <c r="N141" s="16">
        <f t="shared" si="10"/>
        <v>120</v>
      </c>
      <c r="O141" s="11" t="str">
        <f>VLOOKUP(B141,'[1]FEB 2022'!$A:$L,12,FALSE)</f>
        <v>KTFAKA14014</v>
      </c>
      <c r="P141" s="18">
        <f>VLOOKUP(B141,'[1]FEB 2022'!$A:$K,11,FALSE)</f>
        <v>44743</v>
      </c>
      <c r="Q141" s="18" t="str">
        <f>VLOOKUP(B141,'[1]FEB 2022'!$A:$G,7,FALSE)</f>
        <v>KP02/08</v>
      </c>
      <c r="R141" s="23" t="str">
        <f>VLOOKUP(B141,'[1]FEB 2022'!$A:$I,9,FALSE)</f>
        <v>PT PLANET EXCELENCIA PHARMACY</v>
      </c>
    </row>
    <row r="142" spans="1:18" ht="18.75" x14ac:dyDescent="0.3">
      <c r="A142" s="8">
        <v>133</v>
      </c>
      <c r="B142" s="39" t="s">
        <v>411</v>
      </c>
      <c r="C142" s="40" t="s">
        <v>412</v>
      </c>
      <c r="D142" s="17">
        <v>1</v>
      </c>
      <c r="E142" s="17" t="s">
        <v>53</v>
      </c>
      <c r="F142" s="8" t="s">
        <v>1233</v>
      </c>
      <c r="G142" s="11">
        <f>VLOOKUP(B142,'[3]JAN 2022'!$A:$C,3,FALSE)</f>
        <v>27545.454545454544</v>
      </c>
      <c r="H142" s="24">
        <f>VLOOKUP(B142,'[3]JAN 2022'!$A:$D,4,FALSE)</f>
        <v>30300</v>
      </c>
      <c r="I142" s="13">
        <f>VLOOKUP(B142,'[3]JAN 2022'!$A:$E,5,FALSE)</f>
        <v>36360</v>
      </c>
      <c r="J142" s="11">
        <f t="shared" si="11"/>
        <v>30300</v>
      </c>
      <c r="K142" s="11">
        <f t="shared" si="11"/>
        <v>36400</v>
      </c>
      <c r="L142" s="14">
        <f>VLOOKUP(B142,'[2]LP OBAT DAN BMHP ALL APRIL'!$B:$BC,54,FALSE)</f>
        <v>2</v>
      </c>
      <c r="M142" s="15"/>
      <c r="N142" s="16">
        <f t="shared" si="10"/>
        <v>2</v>
      </c>
      <c r="O142" s="11" t="str">
        <f>VLOOKUP(B142,'[3]JAN 2022'!$A:$L,12,FALSE)</f>
        <v>BK1786</v>
      </c>
      <c r="P142" s="18">
        <f>VLOOKUP(B142,'[3]JAN 2022'!$A:$K,11,FALSE)</f>
        <v>45383</v>
      </c>
      <c r="Q142" s="18" t="str">
        <f>VLOOKUP(B142,'[3]JAN 2022'!$A:$G,7,FALSE)</f>
        <v>KP01/03</v>
      </c>
      <c r="R142" s="23" t="str">
        <f>VLOOKUP(B142,'[3]JAN 2022'!$A:$I,9,FALSE)</f>
        <v>PT KUDAMAS JAYA MAKMUR SENTOSA</v>
      </c>
    </row>
    <row r="143" spans="1:18" ht="18.75" x14ac:dyDescent="0.3">
      <c r="A143" s="8">
        <v>134</v>
      </c>
      <c r="B143" s="39" t="s">
        <v>413</v>
      </c>
      <c r="C143" s="40" t="s">
        <v>414</v>
      </c>
      <c r="D143" s="17">
        <v>1</v>
      </c>
      <c r="E143" s="17" t="s">
        <v>53</v>
      </c>
      <c r="F143" s="8" t="s">
        <v>1233</v>
      </c>
      <c r="G143" s="11">
        <f>VLOOKUP(B143,'[1]APR 2022'!$A:$C,3,FALSE)</f>
        <v>27795.454545454544</v>
      </c>
      <c r="H143" s="24">
        <f>VLOOKUP(B143,'[1]APR 2022'!$A:$D,4,FALSE)</f>
        <v>30575</v>
      </c>
      <c r="I143" s="13">
        <f>VLOOKUP(B143,'[1]APR 2022'!$A:$E,5,FALSE)</f>
        <v>36690</v>
      </c>
      <c r="J143" s="11">
        <f t="shared" si="11"/>
        <v>30600</v>
      </c>
      <c r="K143" s="11">
        <f t="shared" si="11"/>
        <v>36700</v>
      </c>
      <c r="L143" s="14">
        <f>VLOOKUP(B143,'[2]LP OBAT DAN BMHP ALL APRIL'!$B:$BC,54,FALSE)</f>
        <v>2</v>
      </c>
      <c r="M143" s="15"/>
      <c r="N143" s="16">
        <f t="shared" si="10"/>
        <v>2</v>
      </c>
      <c r="O143" s="11" t="str">
        <f>VLOOKUP(B143,'[1]APR 2022'!$A:$L,12,FALSE)</f>
        <v>CA1998</v>
      </c>
      <c r="P143" s="18">
        <f>VLOOKUP(B143,'[1]APR 2022'!$A:$K,11,FALSE)</f>
        <v>45474</v>
      </c>
      <c r="Q143" s="18" t="str">
        <f>VLOOKUP(B143,'[1]APR 2022'!$A:$G,7,FALSE)</f>
        <v>KP04/4</v>
      </c>
      <c r="R143" s="23" t="str">
        <f>VLOOKUP(B143,'[1]APR 2022'!$A:$I,9,FALSE)</f>
        <v>PT KUDAMAS JAYA MAKMUR SENTOSA</v>
      </c>
    </row>
    <row r="144" spans="1:18" ht="18.75" x14ac:dyDescent="0.3">
      <c r="A144" s="8">
        <v>135</v>
      </c>
      <c r="B144" s="39" t="s">
        <v>415</v>
      </c>
      <c r="C144" s="40" t="s">
        <v>416</v>
      </c>
      <c r="D144" s="17">
        <v>1</v>
      </c>
      <c r="E144" s="17" t="s">
        <v>53</v>
      </c>
      <c r="F144" s="8" t="s">
        <v>1231</v>
      </c>
      <c r="G144" s="11">
        <v>6227.272727272727</v>
      </c>
      <c r="H144" s="64">
        <v>6850</v>
      </c>
      <c r="I144" s="11">
        <v>8220</v>
      </c>
      <c r="J144" s="11">
        <v>6900</v>
      </c>
      <c r="K144" s="11">
        <v>8300</v>
      </c>
      <c r="L144" s="14">
        <f>VLOOKUP(B144,'[2]LP OBAT DAN BMHP ALL APRIL'!$B:$BC,54,FALSE)</f>
        <v>0</v>
      </c>
      <c r="M144" s="15"/>
      <c r="N144" s="16">
        <f t="shared" si="10"/>
        <v>0</v>
      </c>
      <c r="O144" s="17" t="s">
        <v>417</v>
      </c>
      <c r="P144" s="18">
        <v>45078</v>
      </c>
      <c r="Q144" s="11" t="s">
        <v>418</v>
      </c>
      <c r="R144" s="19" t="s">
        <v>65</v>
      </c>
    </row>
    <row r="145" spans="1:18" ht="18.75" x14ac:dyDescent="0.3">
      <c r="A145" s="8">
        <v>136</v>
      </c>
      <c r="B145" s="39" t="s">
        <v>419</v>
      </c>
      <c r="C145" s="40" t="s">
        <v>420</v>
      </c>
      <c r="D145" s="17">
        <v>1</v>
      </c>
      <c r="E145" s="17" t="s">
        <v>53</v>
      </c>
      <c r="F145" s="8" t="s">
        <v>1231</v>
      </c>
      <c r="G145" s="11">
        <v>8181.8181818181811</v>
      </c>
      <c r="H145" s="29">
        <v>9000</v>
      </c>
      <c r="I145" s="13">
        <v>10800</v>
      </c>
      <c r="J145" s="11">
        <v>9000</v>
      </c>
      <c r="K145" s="11">
        <v>10800</v>
      </c>
      <c r="L145" s="14">
        <f>VLOOKUP(B145,'[2]LP OBAT DAN BMHP ALL APRIL'!$B:$BC,54,FALSE)</f>
        <v>4</v>
      </c>
      <c r="M145" s="15"/>
      <c r="N145" s="16">
        <f t="shared" si="10"/>
        <v>4</v>
      </c>
      <c r="O145" s="17" t="s">
        <v>421</v>
      </c>
      <c r="P145" s="18">
        <v>45017</v>
      </c>
      <c r="Q145" s="11" t="s">
        <v>422</v>
      </c>
      <c r="R145" s="19" t="s">
        <v>423</v>
      </c>
    </row>
    <row r="146" spans="1:18" ht="18.75" x14ac:dyDescent="0.3">
      <c r="A146" s="8">
        <v>137</v>
      </c>
      <c r="B146" s="20" t="s">
        <v>424</v>
      </c>
      <c r="C146" s="21" t="s">
        <v>425</v>
      </c>
      <c r="D146" s="22">
        <v>5</v>
      </c>
      <c r="E146" s="17" t="s">
        <v>348</v>
      </c>
      <c r="F146" s="8" t="s">
        <v>1231</v>
      </c>
      <c r="G146" s="11">
        <v>4600</v>
      </c>
      <c r="H146" s="12">
        <v>5060</v>
      </c>
      <c r="I146" s="13">
        <v>6072</v>
      </c>
      <c r="J146" s="11">
        <v>5100</v>
      </c>
      <c r="K146" s="11">
        <v>6100</v>
      </c>
      <c r="L146" s="14">
        <f>VLOOKUP(B146,'[2]LP OBAT DAN BMHP ALL APRIL'!$B:$BC,54,FALSE)</f>
        <v>15</v>
      </c>
      <c r="M146" s="15"/>
      <c r="N146" s="16">
        <f t="shared" si="10"/>
        <v>15</v>
      </c>
      <c r="O146" s="17" t="s">
        <v>426</v>
      </c>
      <c r="P146" s="18">
        <v>45139</v>
      </c>
      <c r="Q146" s="11" t="s">
        <v>64</v>
      </c>
      <c r="R146" s="19" t="s">
        <v>65</v>
      </c>
    </row>
    <row r="147" spans="1:18" ht="18.75" x14ac:dyDescent="0.3">
      <c r="A147" s="8">
        <v>138</v>
      </c>
      <c r="B147" s="20" t="s">
        <v>427</v>
      </c>
      <c r="C147" s="21" t="s">
        <v>428</v>
      </c>
      <c r="D147" s="22">
        <v>10</v>
      </c>
      <c r="E147" s="17" t="s">
        <v>27</v>
      </c>
      <c r="F147" s="8" t="s">
        <v>1231</v>
      </c>
      <c r="G147" s="11">
        <v>2363.6363636363635</v>
      </c>
      <c r="H147" s="12">
        <v>2600</v>
      </c>
      <c r="I147" s="13">
        <v>3120</v>
      </c>
      <c r="J147" s="11">
        <v>2600</v>
      </c>
      <c r="K147" s="11">
        <v>3200</v>
      </c>
      <c r="L147" s="14">
        <f>VLOOKUP(B147,'[2]LP OBAT DAN BMHP ALL APRIL'!$B:$BC,54,FALSE)</f>
        <v>1</v>
      </c>
      <c r="M147" s="15"/>
      <c r="N147" s="16">
        <f t="shared" si="10"/>
        <v>1</v>
      </c>
      <c r="O147" s="17" t="s">
        <v>429</v>
      </c>
      <c r="P147" s="18">
        <v>45870</v>
      </c>
      <c r="Q147" s="11" t="s">
        <v>134</v>
      </c>
      <c r="R147" s="19" t="s">
        <v>65</v>
      </c>
    </row>
    <row r="148" spans="1:18" ht="18.75" x14ac:dyDescent="0.3">
      <c r="A148" s="8">
        <v>139</v>
      </c>
      <c r="B148" s="20" t="s">
        <v>430</v>
      </c>
      <c r="C148" s="21" t="s">
        <v>431</v>
      </c>
      <c r="D148" s="22">
        <v>1</v>
      </c>
      <c r="E148" s="17" t="s">
        <v>27</v>
      </c>
      <c r="F148" s="8" t="s">
        <v>1231</v>
      </c>
      <c r="G148" s="11">
        <f>VLOOKUP(B148,'[1]MEI 2022'!$A:$C,3,FALSE)</f>
        <v>5454.6</v>
      </c>
      <c r="H148" s="24">
        <f>VLOOKUP(B148,'[1]MEI 2022'!$A:$D,4,FALSE)</f>
        <v>6000.0600000000013</v>
      </c>
      <c r="I148" s="13">
        <f>VLOOKUP(B148,'[1]MEI 2022'!$A:$E,5,FALSE)</f>
        <v>7200.072000000001</v>
      </c>
      <c r="J148" s="11">
        <f>ROUNDUP(H148,-2)</f>
        <v>6100</v>
      </c>
      <c r="K148" s="11">
        <f>ROUNDUP(I148,-2)</f>
        <v>7300</v>
      </c>
      <c r="L148" s="14"/>
      <c r="M148" s="15">
        <f>VLOOKUP(B148,'[1]MEI 2022'!$A:$B,2,FALSE)</f>
        <v>10</v>
      </c>
      <c r="N148" s="16">
        <f t="shared" si="10"/>
        <v>10</v>
      </c>
      <c r="O148" s="11" t="str">
        <f>VLOOKUP(B148,'[1]MEI 2022'!$A:$L,12,FALSE)</f>
        <v>1919</v>
      </c>
      <c r="P148" s="18">
        <f>VLOOKUP(B148,'[1]MEI 2022'!$A:$K,11,FALSE)</f>
        <v>45992</v>
      </c>
      <c r="Q148" s="18" t="str">
        <f>VLOOKUP(B148,'[1]MEI 2022'!$A:$G,7,FALSE)</f>
        <v>KP05/6</v>
      </c>
      <c r="R148" s="23" t="str">
        <f>VLOOKUP(B148,'[1]MEI 2022'!$A:$I,9,FALSE)</f>
        <v>PT Singgasana Witra Suryamas</v>
      </c>
    </row>
    <row r="149" spans="1:18" ht="18.75" x14ac:dyDescent="0.3">
      <c r="A149" s="8">
        <v>140</v>
      </c>
      <c r="B149" s="20" t="s">
        <v>432</v>
      </c>
      <c r="C149" s="21" t="s">
        <v>433</v>
      </c>
      <c r="D149" s="17">
        <v>100</v>
      </c>
      <c r="E149" s="17" t="s">
        <v>30</v>
      </c>
      <c r="F149" s="8" t="s">
        <v>1231</v>
      </c>
      <c r="G149" s="11">
        <v>150</v>
      </c>
      <c r="H149" s="24">
        <v>165</v>
      </c>
      <c r="I149" s="13">
        <v>198</v>
      </c>
      <c r="J149" s="11">
        <v>200</v>
      </c>
      <c r="K149" s="11">
        <v>200</v>
      </c>
      <c r="L149" s="14">
        <f>VLOOKUP(B149,'[2]LP OBAT DAN BMHP ALL APRIL'!$B:$BC,54,FALSE)</f>
        <v>90</v>
      </c>
      <c r="M149" s="15"/>
      <c r="N149" s="16">
        <f t="shared" si="10"/>
        <v>90</v>
      </c>
      <c r="O149" s="11" t="s">
        <v>434</v>
      </c>
      <c r="P149" s="65">
        <v>46054</v>
      </c>
      <c r="Q149" s="11" t="s">
        <v>435</v>
      </c>
      <c r="R149" s="19" t="s">
        <v>195</v>
      </c>
    </row>
    <row r="150" spans="1:18" ht="18.75" x14ac:dyDescent="0.3">
      <c r="A150" s="8">
        <v>141</v>
      </c>
      <c r="B150" s="20" t="s">
        <v>436</v>
      </c>
      <c r="C150" s="21" t="s">
        <v>437</v>
      </c>
      <c r="D150" s="22">
        <v>100</v>
      </c>
      <c r="E150" s="17" t="s">
        <v>30</v>
      </c>
      <c r="F150" s="8" t="s">
        <v>1231</v>
      </c>
      <c r="G150" s="11">
        <v>145.45454545454544</v>
      </c>
      <c r="H150" s="12">
        <v>160</v>
      </c>
      <c r="I150" s="13">
        <v>192</v>
      </c>
      <c r="J150" s="11">
        <v>200</v>
      </c>
      <c r="K150" s="11">
        <v>200</v>
      </c>
      <c r="L150" s="14">
        <f>VLOOKUP(B150,'[2]LP OBAT DAN BMHP ALL APRIL'!$B:$BC,54,FALSE)</f>
        <v>100</v>
      </c>
      <c r="M150" s="15"/>
      <c r="N150" s="16">
        <f t="shared" si="10"/>
        <v>100</v>
      </c>
      <c r="O150" s="17" t="s">
        <v>438</v>
      </c>
      <c r="P150" s="18">
        <v>46143</v>
      </c>
      <c r="Q150" s="18" t="s">
        <v>194</v>
      </c>
      <c r="R150" s="23" t="s">
        <v>195</v>
      </c>
    </row>
    <row r="151" spans="1:18" ht="18.75" x14ac:dyDescent="0.3">
      <c r="A151" s="8">
        <v>142</v>
      </c>
      <c r="B151" s="66" t="s">
        <v>439</v>
      </c>
      <c r="C151" s="21" t="s">
        <v>440</v>
      </c>
      <c r="D151" s="17">
        <v>100</v>
      </c>
      <c r="E151" s="17" t="s">
        <v>30</v>
      </c>
      <c r="F151" s="8" t="s">
        <v>1231</v>
      </c>
      <c r="G151" s="11">
        <v>264</v>
      </c>
      <c r="H151" s="29">
        <v>290.40000000000003</v>
      </c>
      <c r="I151" s="13">
        <v>348.48</v>
      </c>
      <c r="J151" s="11">
        <v>300</v>
      </c>
      <c r="K151" s="11">
        <v>400</v>
      </c>
      <c r="L151" s="14">
        <f>VLOOKUP(B151,'[2]LP OBAT DAN BMHP ALL APRIL'!$B:$BC,54,FALSE)</f>
        <v>23</v>
      </c>
      <c r="M151" s="15"/>
      <c r="N151" s="16">
        <f t="shared" si="10"/>
        <v>23</v>
      </c>
      <c r="O151" s="17" t="s">
        <v>441</v>
      </c>
      <c r="P151" s="18">
        <v>45474</v>
      </c>
      <c r="Q151" s="11" t="s">
        <v>442</v>
      </c>
      <c r="R151" s="19" t="s">
        <v>22</v>
      </c>
    </row>
    <row r="152" spans="1:18" ht="18.75" x14ac:dyDescent="0.3">
      <c r="A152" s="8">
        <v>143</v>
      </c>
      <c r="B152" s="66" t="s">
        <v>443</v>
      </c>
      <c r="C152" s="21" t="s">
        <v>444</v>
      </c>
      <c r="D152" s="17">
        <v>100</v>
      </c>
      <c r="E152" s="17" t="s">
        <v>30</v>
      </c>
      <c r="F152" s="8" t="s">
        <v>1231</v>
      </c>
      <c r="G152" s="11">
        <f>VLOOKUP(B152,'[1]MEI 2022'!$A:$C,3,FALSE)</f>
        <v>206.81818181818181</v>
      </c>
      <c r="H152" s="24">
        <f>VLOOKUP(B152,'[1]MEI 2022'!$A:$D,4,FALSE)</f>
        <v>227.5</v>
      </c>
      <c r="I152" s="13">
        <f>VLOOKUP(B152,'[1]MEI 2022'!$A:$E,5,FALSE)</f>
        <v>273</v>
      </c>
      <c r="J152" s="11">
        <f>ROUNDUP(H152,-2)</f>
        <v>300</v>
      </c>
      <c r="K152" s="11">
        <f>ROUNDUP(I152,-2)</f>
        <v>300</v>
      </c>
      <c r="L152" s="14"/>
      <c r="M152" s="15">
        <f>VLOOKUP(B152,'[1]MEI 2022'!$A:$B,2,FALSE)</f>
        <v>200</v>
      </c>
      <c r="N152" s="16">
        <f t="shared" si="10"/>
        <v>200</v>
      </c>
      <c r="O152" s="11" t="str">
        <f>VLOOKUP(B152,'[1]MEI 2022'!$A:$L,12,FALSE)</f>
        <v>HTGMPJ21033</v>
      </c>
      <c r="P152" s="18">
        <f>VLOOKUP(B152,'[1]MEI 2022'!$A:$K,11,FALSE)</f>
        <v>45658</v>
      </c>
      <c r="Q152" s="18" t="str">
        <f>VLOOKUP(B152,'[1]MEI 2022'!$A:$G,7,FALSE)</f>
        <v>KP05/2</v>
      </c>
      <c r="R152" s="23" t="str">
        <f>VLOOKUP(B152,'[1]MEI 2022'!$A:$I,9,FALSE)</f>
        <v>PT KUDAMAS JAYA MAKMUR SENTOSA</v>
      </c>
    </row>
    <row r="153" spans="1:18" ht="18.75" x14ac:dyDescent="0.3">
      <c r="A153" s="8">
        <v>144</v>
      </c>
      <c r="B153" s="66" t="s">
        <v>445</v>
      </c>
      <c r="C153" s="21" t="s">
        <v>446</v>
      </c>
      <c r="D153" s="17">
        <v>100</v>
      </c>
      <c r="E153" s="17" t="s">
        <v>30</v>
      </c>
      <c r="F153" s="8" t="s">
        <v>1231</v>
      </c>
      <c r="G153" s="11">
        <v>236.4</v>
      </c>
      <c r="H153" s="12">
        <v>260.04000000000002</v>
      </c>
      <c r="I153" s="13">
        <v>312.048</v>
      </c>
      <c r="J153" s="11">
        <v>300</v>
      </c>
      <c r="K153" s="11">
        <v>400</v>
      </c>
      <c r="L153" s="14">
        <f>VLOOKUP(B153,'[2]LP OBAT DAN BMHP ALL APRIL'!$B:$BC,54,FALSE)</f>
        <v>196</v>
      </c>
      <c r="M153" s="15"/>
      <c r="N153" s="16">
        <f t="shared" si="10"/>
        <v>196</v>
      </c>
      <c r="O153" s="17" t="s">
        <v>447</v>
      </c>
      <c r="P153" s="18">
        <v>45901</v>
      </c>
      <c r="Q153" s="18" t="s">
        <v>21</v>
      </c>
      <c r="R153" s="23" t="s">
        <v>22</v>
      </c>
    </row>
    <row r="154" spans="1:18" ht="18.75" x14ac:dyDescent="0.3">
      <c r="A154" s="8">
        <v>145</v>
      </c>
      <c r="B154" s="66" t="s">
        <v>448</v>
      </c>
      <c r="C154" s="21" t="s">
        <v>449</v>
      </c>
      <c r="D154" s="17">
        <v>100</v>
      </c>
      <c r="E154" s="17" t="s">
        <v>30</v>
      </c>
      <c r="F154" s="8" t="s">
        <v>1231</v>
      </c>
      <c r="G154" s="11">
        <v>236.4</v>
      </c>
      <c r="H154" s="12">
        <v>260.04000000000002</v>
      </c>
      <c r="I154" s="13">
        <v>312.048</v>
      </c>
      <c r="J154" s="11">
        <v>300</v>
      </c>
      <c r="K154" s="11">
        <v>400</v>
      </c>
      <c r="L154" s="14">
        <f>VLOOKUP(B154,'[2]LP OBAT DAN BMHP ALL APRIL'!$B:$BC,54,FALSE)</f>
        <v>200</v>
      </c>
      <c r="M154" s="15"/>
      <c r="N154" s="16">
        <f t="shared" si="10"/>
        <v>200</v>
      </c>
      <c r="O154" s="17" t="s">
        <v>450</v>
      </c>
      <c r="P154" s="18">
        <v>45992</v>
      </c>
      <c r="Q154" s="18" t="s">
        <v>21</v>
      </c>
      <c r="R154" s="23" t="s">
        <v>22</v>
      </c>
    </row>
    <row r="155" spans="1:18" ht="18.75" x14ac:dyDescent="0.3">
      <c r="A155" s="8">
        <v>146</v>
      </c>
      <c r="B155" s="20" t="s">
        <v>451</v>
      </c>
      <c r="C155" s="39" t="s">
        <v>452</v>
      </c>
      <c r="D155" s="17">
        <v>100</v>
      </c>
      <c r="E155" s="17" t="s">
        <v>30</v>
      </c>
      <c r="F155" s="8" t="s">
        <v>1231</v>
      </c>
      <c r="G155" s="11">
        <v>79.545605999999992</v>
      </c>
      <c r="H155" s="24">
        <v>87.5001666</v>
      </c>
      <c r="I155" s="13">
        <v>105.00019992</v>
      </c>
      <c r="J155" s="11">
        <v>100</v>
      </c>
      <c r="K155" s="11">
        <v>200</v>
      </c>
      <c r="L155" s="14">
        <f>VLOOKUP(B155,'[2]LP OBAT DAN BMHP ALL APRIL'!$B:$BC,54,FALSE)</f>
        <v>55</v>
      </c>
      <c r="M155" s="15"/>
      <c r="N155" s="16">
        <f t="shared" si="10"/>
        <v>55</v>
      </c>
      <c r="O155" s="11" t="s">
        <v>453</v>
      </c>
      <c r="P155" s="18">
        <v>45231</v>
      </c>
      <c r="Q155" s="18" t="s">
        <v>454</v>
      </c>
      <c r="R155" s="23" t="s">
        <v>455</v>
      </c>
    </row>
    <row r="156" spans="1:18" ht="18.75" x14ac:dyDescent="0.3">
      <c r="A156" s="8">
        <v>147</v>
      </c>
      <c r="B156" s="37" t="s">
        <v>456</v>
      </c>
      <c r="C156" s="38" t="s">
        <v>457</v>
      </c>
      <c r="D156" s="22">
        <v>1</v>
      </c>
      <c r="E156" s="17" t="s">
        <v>458</v>
      </c>
      <c r="F156" s="8" t="s">
        <v>1231</v>
      </c>
      <c r="G156" s="11">
        <v>7273.0909090909081</v>
      </c>
      <c r="H156" s="12">
        <v>8000.4</v>
      </c>
      <c r="I156" s="13">
        <v>9600.48</v>
      </c>
      <c r="J156" s="11">
        <v>8100</v>
      </c>
      <c r="K156" s="11">
        <v>9700</v>
      </c>
      <c r="L156" s="14">
        <f>VLOOKUP(B156,'[2]LP OBAT DAN BMHP ALL APRIL'!$B:$BC,54,FALSE)</f>
        <v>5</v>
      </c>
      <c r="M156" s="15"/>
      <c r="N156" s="16">
        <f t="shared" si="10"/>
        <v>5</v>
      </c>
      <c r="O156" s="17" t="s">
        <v>459</v>
      </c>
      <c r="P156" s="18">
        <v>45108</v>
      </c>
      <c r="Q156" s="11" t="s">
        <v>64</v>
      </c>
      <c r="R156" s="19" t="s">
        <v>65</v>
      </c>
    </row>
    <row r="157" spans="1:18" ht="18.75" x14ac:dyDescent="0.3">
      <c r="A157" s="8">
        <v>148</v>
      </c>
      <c r="B157" s="27" t="s">
        <v>460</v>
      </c>
      <c r="C157" s="28" t="s">
        <v>461</v>
      </c>
      <c r="D157" s="17">
        <v>1</v>
      </c>
      <c r="E157" s="17" t="s">
        <v>53</v>
      </c>
      <c r="F157" s="17" t="s">
        <v>1233</v>
      </c>
      <c r="G157" s="11">
        <v>3080</v>
      </c>
      <c r="H157" s="29">
        <v>3388.0000000000005</v>
      </c>
      <c r="I157" s="13">
        <v>4065.6000000000004</v>
      </c>
      <c r="J157" s="11">
        <v>3400</v>
      </c>
      <c r="K157" s="11">
        <v>4100</v>
      </c>
      <c r="L157" s="14">
        <f>VLOOKUP(B157,'[2]LP OBAT DAN BMHP ALL APRIL'!$B:$BC,54,FALSE)</f>
        <v>1</v>
      </c>
      <c r="M157" s="15"/>
      <c r="N157" s="16">
        <f t="shared" si="10"/>
        <v>1</v>
      </c>
      <c r="O157" s="30" t="s">
        <v>462</v>
      </c>
      <c r="P157" s="67">
        <v>45108</v>
      </c>
      <c r="Q157" s="32" t="s">
        <v>463</v>
      </c>
      <c r="R157" s="33" t="s">
        <v>464</v>
      </c>
    </row>
    <row r="158" spans="1:18" ht="18.75" x14ac:dyDescent="0.3">
      <c r="A158" s="8">
        <v>149</v>
      </c>
      <c r="B158" s="27" t="s">
        <v>465</v>
      </c>
      <c r="C158" s="28" t="s">
        <v>466</v>
      </c>
      <c r="D158" s="17">
        <v>1</v>
      </c>
      <c r="E158" s="17" t="s">
        <v>53</v>
      </c>
      <c r="F158" s="17" t="s">
        <v>1233</v>
      </c>
      <c r="G158" s="11">
        <v>3080</v>
      </c>
      <c r="H158" s="29">
        <v>3388.0000000000005</v>
      </c>
      <c r="I158" s="13">
        <v>4065.6000000000004</v>
      </c>
      <c r="J158" s="11">
        <v>3400</v>
      </c>
      <c r="K158" s="11">
        <v>4100</v>
      </c>
      <c r="L158" s="14">
        <f>VLOOKUP(B158,'[2]LP OBAT DAN BMHP ALL APRIL'!$B:$BC,54,FALSE)</f>
        <v>1</v>
      </c>
      <c r="M158" s="15"/>
      <c r="N158" s="16">
        <f t="shared" si="10"/>
        <v>1</v>
      </c>
      <c r="O158" s="30" t="s">
        <v>467</v>
      </c>
      <c r="P158" s="67">
        <v>45170</v>
      </c>
      <c r="Q158" s="32" t="s">
        <v>203</v>
      </c>
      <c r="R158" s="33" t="s">
        <v>464</v>
      </c>
    </row>
    <row r="159" spans="1:18" ht="18.75" x14ac:dyDescent="0.3">
      <c r="A159" s="8">
        <v>150</v>
      </c>
      <c r="B159" s="20" t="s">
        <v>468</v>
      </c>
      <c r="C159" s="21" t="s">
        <v>469</v>
      </c>
      <c r="D159" s="22">
        <v>1</v>
      </c>
      <c r="E159" s="17" t="s">
        <v>470</v>
      </c>
      <c r="F159" s="17" t="s">
        <v>1235</v>
      </c>
      <c r="G159" s="11">
        <v>2410</v>
      </c>
      <c r="H159" s="29">
        <v>2651</v>
      </c>
      <c r="I159" s="13">
        <v>3181.2</v>
      </c>
      <c r="J159" s="11">
        <v>2700</v>
      </c>
      <c r="K159" s="11">
        <v>3200</v>
      </c>
      <c r="L159" s="14">
        <f>VLOOKUP(B159,'[2]LP OBAT DAN BMHP ALL APRIL'!$B:$BC,54,FALSE)</f>
        <v>3</v>
      </c>
      <c r="M159" s="15"/>
      <c r="N159" s="16">
        <f t="shared" si="10"/>
        <v>3</v>
      </c>
      <c r="O159" s="30">
        <v>92520480</v>
      </c>
      <c r="P159" s="31">
        <v>44682</v>
      </c>
      <c r="Q159" s="32" t="s">
        <v>471</v>
      </c>
      <c r="R159" s="33" t="s">
        <v>472</v>
      </c>
    </row>
    <row r="160" spans="1:18" ht="18.75" x14ac:dyDescent="0.3">
      <c r="A160" s="8">
        <v>151</v>
      </c>
      <c r="B160" s="20" t="s">
        <v>473</v>
      </c>
      <c r="C160" s="21" t="s">
        <v>474</v>
      </c>
      <c r="D160" s="22">
        <v>1</v>
      </c>
      <c r="E160" s="17" t="s">
        <v>470</v>
      </c>
      <c r="F160" s="17" t="s">
        <v>1235</v>
      </c>
      <c r="G160" s="11">
        <v>2531</v>
      </c>
      <c r="H160" s="24">
        <v>2784.1000000000004</v>
      </c>
      <c r="I160" s="13">
        <v>3340.9200000000005</v>
      </c>
      <c r="J160" s="11">
        <v>2800</v>
      </c>
      <c r="K160" s="11">
        <v>3400</v>
      </c>
      <c r="L160" s="14">
        <f>VLOOKUP(B160,'[2]LP OBAT DAN BMHP ALL APRIL'!$B:$BC,54,FALSE)</f>
        <v>28</v>
      </c>
      <c r="M160" s="15"/>
      <c r="N160" s="16">
        <f t="shared" si="10"/>
        <v>28</v>
      </c>
      <c r="O160" s="30" t="s">
        <v>475</v>
      </c>
      <c r="P160" s="31">
        <v>44682</v>
      </c>
      <c r="Q160" s="32" t="s">
        <v>264</v>
      </c>
      <c r="R160" s="33" t="s">
        <v>265</v>
      </c>
    </row>
    <row r="161" spans="1:18" ht="18.75" x14ac:dyDescent="0.3">
      <c r="A161" s="8">
        <v>152</v>
      </c>
      <c r="B161" s="20" t="s">
        <v>476</v>
      </c>
      <c r="C161" s="21" t="s">
        <v>477</v>
      </c>
      <c r="D161" s="22">
        <v>20</v>
      </c>
      <c r="E161" s="17" t="s">
        <v>470</v>
      </c>
      <c r="F161" s="17" t="s">
        <v>1235</v>
      </c>
      <c r="G161" s="11">
        <f>VLOOKUP(B161,'[1]MEI 2022'!$A:$C,3,FALSE)</f>
        <v>2637.409090909091</v>
      </c>
      <c r="H161" s="24">
        <f>VLOOKUP(B161,'[1]MEI 2022'!$A:$D,4,FALSE)</f>
        <v>2901.15</v>
      </c>
      <c r="I161" s="13">
        <f>VLOOKUP(B161,'[1]MEI 2022'!$A:$E,5,FALSE)</f>
        <v>3481.38</v>
      </c>
      <c r="J161" s="11">
        <f>ROUNDUP(H161,-2)</f>
        <v>3000</v>
      </c>
      <c r="K161" s="11">
        <f>ROUNDUP(I161,-2)</f>
        <v>3500</v>
      </c>
      <c r="L161" s="14"/>
      <c r="M161" s="15">
        <f>VLOOKUP(B161,'[1]MEI 2022'!$A:$B,2,FALSE)</f>
        <v>20</v>
      </c>
      <c r="N161" s="16">
        <f t="shared" si="10"/>
        <v>20</v>
      </c>
      <c r="O161" s="11" t="str">
        <f>VLOOKUP(B161,'[1]MEI 2022'!$A:$L,12,FALSE)</f>
        <v>20124966</v>
      </c>
      <c r="P161" s="18">
        <f>VLOOKUP(B161,'[1]MEI 2022'!$A:$K,11,FALSE)</f>
        <v>45597</v>
      </c>
      <c r="Q161" s="18" t="str">
        <f>VLOOKUP(B161,'[1]MEI 2022'!$A:$G,7,FALSE)</f>
        <v>KP05/11</v>
      </c>
      <c r="R161" s="23" t="str">
        <f>VLOOKUP(B161,'[1]MEI 2022'!$A:$I,9,FALSE)</f>
        <v>PT KUDAMAS JAYA MAKMUR SENTOSA</v>
      </c>
    </row>
    <row r="162" spans="1:18" ht="18.75" x14ac:dyDescent="0.3">
      <c r="A162" s="8">
        <v>153</v>
      </c>
      <c r="B162" s="39" t="s">
        <v>478</v>
      </c>
      <c r="C162" s="40" t="s">
        <v>479</v>
      </c>
      <c r="D162" s="17">
        <v>1</v>
      </c>
      <c r="E162" s="17" t="s">
        <v>480</v>
      </c>
      <c r="F162" s="17" t="s">
        <v>1236</v>
      </c>
      <c r="G162" s="11">
        <v>8025</v>
      </c>
      <c r="H162" s="24" t="e">
        <f>VLOOKUP(B162,'[3]JAN 2022'!$A:$D,4,FALSE)</f>
        <v>#N/A</v>
      </c>
      <c r="I162" s="13" t="e">
        <f>VLOOKUP(B162,'[3]JAN 2022'!$A:$E,5,FALSE)</f>
        <v>#N/A</v>
      </c>
      <c r="J162" s="11">
        <v>8900</v>
      </c>
      <c r="K162" s="11">
        <v>10600</v>
      </c>
      <c r="L162" s="14">
        <f>VLOOKUP(B162,'[2]LP OBAT DAN BMHP ALL APRIL'!$B:$BC,54,FALSE)</f>
        <v>16</v>
      </c>
      <c r="M162" s="15"/>
      <c r="N162" s="16">
        <f t="shared" si="10"/>
        <v>16</v>
      </c>
      <c r="O162" s="11" t="s">
        <v>481</v>
      </c>
      <c r="P162" s="18">
        <v>45170</v>
      </c>
      <c r="Q162" s="18" t="e">
        <f>VLOOKUP(B162,'[3]JAN 2022'!$A:$G,7,FALSE)</f>
        <v>#N/A</v>
      </c>
      <c r="R162" s="23" t="s">
        <v>935</v>
      </c>
    </row>
    <row r="163" spans="1:18" ht="18.75" x14ac:dyDescent="0.3">
      <c r="A163" s="8">
        <v>154</v>
      </c>
      <c r="B163" s="39" t="s">
        <v>482</v>
      </c>
      <c r="C163" s="40" t="s">
        <v>483</v>
      </c>
      <c r="D163" s="22">
        <v>1</v>
      </c>
      <c r="E163" s="17" t="s">
        <v>27</v>
      </c>
      <c r="F163" s="17" t="s">
        <v>1236</v>
      </c>
      <c r="G163" s="11">
        <f>VLOOKUP(B163,'[1]MAR 2022'!$A:$D,3,FALSE)</f>
        <v>8636.363636363636</v>
      </c>
      <c r="H163" s="12">
        <f>VLOOKUP(B163,'[1]MAR 2022'!$A:$D,4,FALSE)</f>
        <v>9500</v>
      </c>
      <c r="I163" s="13">
        <f>VLOOKUP(B163,'[1]MAR 2022'!$A:$E,5,FALSE)</f>
        <v>11400</v>
      </c>
      <c r="J163" s="11">
        <f>ROUNDUP(H163,-2)</f>
        <v>9500</v>
      </c>
      <c r="K163" s="11">
        <f>ROUNDUP(I163,-2)</f>
        <v>11400</v>
      </c>
      <c r="L163" s="14">
        <f>VLOOKUP(B163,'[2]LP OBAT DAN BMHP ALL APRIL'!$B:$BC,54,FALSE)</f>
        <v>3</v>
      </c>
      <c r="M163" s="15"/>
      <c r="N163" s="16">
        <f t="shared" si="10"/>
        <v>3</v>
      </c>
      <c r="O163" s="17" t="str">
        <f>VLOOKUP(B163,'[1]MAR 2022'!$A:$L,12,FALSE)</f>
        <v>1H08891</v>
      </c>
      <c r="P163" s="18">
        <f>VLOOKUP(B163,'[1]MAR 2022'!$A:$K,11,FALSE)</f>
        <v>45139</v>
      </c>
      <c r="Q163" s="11" t="str">
        <f>VLOOKUP(B163,'[1]MAR 2022'!$A:$G,7,FALSE)</f>
        <v>KP03/13</v>
      </c>
      <c r="R163" s="19" t="str">
        <f>VLOOKUP(B163,'[1]MAR 2022'!$A:$I,9,FALSE)</f>
        <v>PT KUDAMAS JAYA MAKMUR SENTOSA</v>
      </c>
    </row>
    <row r="164" spans="1:18" ht="18.75" x14ac:dyDescent="0.3">
      <c r="A164" s="8">
        <v>155</v>
      </c>
      <c r="B164" s="39" t="s">
        <v>484</v>
      </c>
      <c r="C164" s="40" t="s">
        <v>485</v>
      </c>
      <c r="D164" s="17">
        <v>1</v>
      </c>
      <c r="E164" s="17" t="s">
        <v>53</v>
      </c>
      <c r="F164" s="17" t="s">
        <v>1236</v>
      </c>
      <c r="G164" s="11">
        <v>15265</v>
      </c>
      <c r="H164" s="12">
        <v>16791.5</v>
      </c>
      <c r="I164" s="13">
        <v>20149.8</v>
      </c>
      <c r="J164" s="11">
        <v>16800</v>
      </c>
      <c r="K164" s="11">
        <v>20200</v>
      </c>
      <c r="L164" s="14">
        <f>VLOOKUP(B164,'[2]LP OBAT DAN BMHP ALL APRIL'!$B:$BC,54,FALSE)</f>
        <v>0</v>
      </c>
      <c r="M164" s="15"/>
      <c r="N164" s="16">
        <f t="shared" si="10"/>
        <v>0</v>
      </c>
      <c r="O164" s="17" t="s">
        <v>486</v>
      </c>
      <c r="P164" s="18">
        <v>45870</v>
      </c>
      <c r="Q164" s="11" t="s">
        <v>487</v>
      </c>
      <c r="R164" s="19" t="s">
        <v>22</v>
      </c>
    </row>
    <row r="165" spans="1:18" ht="18.75" x14ac:dyDescent="0.3">
      <c r="A165" s="8">
        <v>156</v>
      </c>
      <c r="B165" s="39" t="s">
        <v>488</v>
      </c>
      <c r="C165" s="40" t="s">
        <v>489</v>
      </c>
      <c r="D165" s="17">
        <v>1</v>
      </c>
      <c r="E165" s="17" t="s">
        <v>53</v>
      </c>
      <c r="F165" s="17" t="s">
        <v>1236</v>
      </c>
      <c r="G165" s="11">
        <v>14654.4</v>
      </c>
      <c r="H165" s="12">
        <v>16119.84</v>
      </c>
      <c r="I165" s="13">
        <v>19343.808000000001</v>
      </c>
      <c r="J165" s="11">
        <v>16200</v>
      </c>
      <c r="K165" s="11">
        <v>19400</v>
      </c>
      <c r="L165" s="14">
        <f>VLOOKUP(B165,'[2]LP OBAT DAN BMHP ALL APRIL'!$B:$BC,54,FALSE)</f>
        <v>10</v>
      </c>
      <c r="M165" s="15"/>
      <c r="N165" s="16">
        <f t="shared" si="10"/>
        <v>10</v>
      </c>
      <c r="O165" s="17" t="s">
        <v>486</v>
      </c>
      <c r="P165" s="18"/>
      <c r="Q165" s="11" t="s">
        <v>490</v>
      </c>
      <c r="R165" s="19" t="s">
        <v>22</v>
      </c>
    </row>
    <row r="166" spans="1:18" ht="18.75" x14ac:dyDescent="0.3">
      <c r="A166" s="8">
        <v>157</v>
      </c>
      <c r="B166" s="39" t="s">
        <v>491</v>
      </c>
      <c r="C166" s="40" t="s">
        <v>492</v>
      </c>
      <c r="D166" s="17">
        <v>1</v>
      </c>
      <c r="E166" s="17" t="s">
        <v>53</v>
      </c>
      <c r="F166" s="17" t="s">
        <v>1236</v>
      </c>
      <c r="G166" s="11">
        <v>12893</v>
      </c>
      <c r="H166" s="12">
        <v>14182.300000000001</v>
      </c>
      <c r="I166" s="13">
        <v>17018.760000000002</v>
      </c>
      <c r="J166" s="11">
        <v>14200</v>
      </c>
      <c r="K166" s="11">
        <v>17100</v>
      </c>
      <c r="L166" s="14">
        <f>VLOOKUP(B166,'[2]LP OBAT DAN BMHP ALL APRIL'!$B:$BC,54,FALSE)</f>
        <v>13</v>
      </c>
      <c r="M166" s="15"/>
      <c r="N166" s="16">
        <f t="shared" si="10"/>
        <v>13</v>
      </c>
      <c r="O166" s="17" t="s">
        <v>493</v>
      </c>
      <c r="P166" s="18">
        <v>45474</v>
      </c>
      <c r="Q166" s="11" t="s">
        <v>487</v>
      </c>
      <c r="R166" s="19" t="s">
        <v>22</v>
      </c>
    </row>
    <row r="167" spans="1:18" ht="18.75" x14ac:dyDescent="0.3">
      <c r="A167" s="8">
        <v>158</v>
      </c>
      <c r="B167" s="20" t="s">
        <v>494</v>
      </c>
      <c r="C167" s="21" t="s">
        <v>495</v>
      </c>
      <c r="D167" s="17">
        <v>1</v>
      </c>
      <c r="E167" s="17" t="s">
        <v>27</v>
      </c>
      <c r="F167" s="8" t="s">
        <v>1231</v>
      </c>
      <c r="G167" s="11">
        <v>5000</v>
      </c>
      <c r="H167" s="12">
        <v>5500</v>
      </c>
      <c r="I167" s="13">
        <v>6600</v>
      </c>
      <c r="J167" s="11">
        <v>5500</v>
      </c>
      <c r="K167" s="11">
        <v>6600</v>
      </c>
      <c r="L167" s="14">
        <f>VLOOKUP(B167,'[2]LP OBAT DAN BMHP ALL APRIL'!$B:$BC,54,FALSE)</f>
        <v>5</v>
      </c>
      <c r="M167" s="15"/>
      <c r="N167" s="16">
        <f t="shared" si="10"/>
        <v>5</v>
      </c>
      <c r="O167" s="17" t="s">
        <v>496</v>
      </c>
      <c r="P167" s="18">
        <v>46235</v>
      </c>
      <c r="Q167" s="11" t="s">
        <v>277</v>
      </c>
      <c r="R167" s="19" t="s">
        <v>22</v>
      </c>
    </row>
    <row r="168" spans="1:18" ht="18.75" x14ac:dyDescent="0.3">
      <c r="A168" s="8">
        <v>159</v>
      </c>
      <c r="B168" s="20" t="s">
        <v>497</v>
      </c>
      <c r="C168" s="21" t="s">
        <v>498</v>
      </c>
      <c r="D168" s="17">
        <v>1</v>
      </c>
      <c r="E168" s="17" t="s">
        <v>27</v>
      </c>
      <c r="F168" s="8" t="s">
        <v>1231</v>
      </c>
      <c r="G168" s="11">
        <f>VLOOKUP(B168,'[1]MEI 2022'!$A:$C,3,FALSE)</f>
        <v>5045.454545454545</v>
      </c>
      <c r="H168" s="24">
        <f>VLOOKUP(B168,'[1]MEI 2022'!$A:$D,4,FALSE)</f>
        <v>5550</v>
      </c>
      <c r="I168" s="13">
        <f>VLOOKUP(B168,'[1]MEI 2022'!$A:$E,5,FALSE)</f>
        <v>6660</v>
      </c>
      <c r="J168" s="11">
        <f>ROUNDUP(H168,-2)</f>
        <v>5600</v>
      </c>
      <c r="K168" s="11">
        <f>ROUNDUP(I168,-2)</f>
        <v>6700</v>
      </c>
      <c r="L168" s="14"/>
      <c r="M168" s="15">
        <f>VLOOKUP(B168,'[1]MEI 2022'!$A:$B,2,FALSE)</f>
        <v>10</v>
      </c>
      <c r="N168" s="16">
        <f t="shared" si="10"/>
        <v>10</v>
      </c>
      <c r="O168" s="11" t="str">
        <f>VLOOKUP(B168,'[1]MEI 2022'!$A:$L,12,FALSE)</f>
        <v>KCHCTB21308</v>
      </c>
      <c r="P168" s="18">
        <f>VLOOKUP(B168,'[1]MEI 2022'!$A:$K,11,FALSE)</f>
        <v>46388</v>
      </c>
      <c r="Q168" s="18" t="str">
        <f>VLOOKUP(B168,'[1]MEI 2022'!$A:$G,7,FALSE)</f>
        <v>KP05/2</v>
      </c>
      <c r="R168" s="23" t="str">
        <f>VLOOKUP(B168,'[1]MEI 2022'!$A:$I,9,FALSE)</f>
        <v>PT KUDAMAS JAYA MAKMUR SENTOSA</v>
      </c>
    </row>
    <row r="169" spans="1:18" ht="18.75" x14ac:dyDescent="0.3">
      <c r="A169" s="8">
        <v>160</v>
      </c>
      <c r="B169" s="25" t="s">
        <v>499</v>
      </c>
      <c r="C169" s="34" t="s">
        <v>500</v>
      </c>
      <c r="D169" s="58">
        <v>1</v>
      </c>
      <c r="E169" s="8" t="s">
        <v>53</v>
      </c>
      <c r="F169" s="17" t="s">
        <v>1236</v>
      </c>
      <c r="G169" s="11">
        <v>5454.6030000000001</v>
      </c>
      <c r="H169" s="12">
        <v>6000.0633000000007</v>
      </c>
      <c r="I169" s="13">
        <v>7200.075960000001</v>
      </c>
      <c r="J169" s="11">
        <v>6100</v>
      </c>
      <c r="K169" s="11">
        <v>7300</v>
      </c>
      <c r="L169" s="14">
        <f>VLOOKUP(B169,'[2]LP OBAT DAN BMHP ALL APRIL'!$B:$BC,54,FALSE)</f>
        <v>1</v>
      </c>
      <c r="M169" s="15"/>
      <c r="N169" s="16">
        <f t="shared" si="10"/>
        <v>1</v>
      </c>
      <c r="O169" s="17" t="s">
        <v>501</v>
      </c>
      <c r="P169" s="18">
        <v>45901</v>
      </c>
      <c r="Q169" s="11" t="s">
        <v>199</v>
      </c>
      <c r="R169" s="19" t="s">
        <v>114</v>
      </c>
    </row>
    <row r="170" spans="1:18" ht="18.75" x14ac:dyDescent="0.3">
      <c r="A170" s="8">
        <v>161</v>
      </c>
      <c r="B170" s="25" t="s">
        <v>502</v>
      </c>
      <c r="C170" s="34" t="s">
        <v>503</v>
      </c>
      <c r="D170" s="58">
        <v>1</v>
      </c>
      <c r="E170" s="8" t="s">
        <v>53</v>
      </c>
      <c r="F170" s="17" t="s">
        <v>1236</v>
      </c>
      <c r="G170" s="11">
        <v>5910</v>
      </c>
      <c r="H170" s="24"/>
      <c r="I170" s="13"/>
      <c r="J170" s="11">
        <v>6500</v>
      </c>
      <c r="K170" s="11">
        <v>7800</v>
      </c>
      <c r="L170" s="14">
        <f>VLOOKUP(B170,'[2]LP OBAT DAN BMHP ALL APRIL'!$B:$BC,54,FALSE)</f>
        <v>2</v>
      </c>
      <c r="M170" s="15"/>
      <c r="N170" s="16">
        <f t="shared" si="10"/>
        <v>2</v>
      </c>
      <c r="O170" s="11" t="s">
        <v>504</v>
      </c>
      <c r="P170" s="18">
        <v>45231</v>
      </c>
      <c r="Q170" s="18"/>
      <c r="R170" s="19" t="s">
        <v>114</v>
      </c>
    </row>
    <row r="171" spans="1:18" ht="18.75" x14ac:dyDescent="0.3">
      <c r="A171" s="8">
        <v>162</v>
      </c>
      <c r="B171" s="20" t="s">
        <v>505</v>
      </c>
      <c r="C171" s="21" t="s">
        <v>506</v>
      </c>
      <c r="D171" s="22">
        <v>100</v>
      </c>
      <c r="E171" s="17" t="s">
        <v>30</v>
      </c>
      <c r="F171" s="17" t="s">
        <v>1236</v>
      </c>
      <c r="G171" s="11">
        <v>318.16344000000004</v>
      </c>
      <c r="H171" s="12">
        <v>349.97978400000005</v>
      </c>
      <c r="I171" s="13">
        <v>419.97574080000004</v>
      </c>
      <c r="J171" s="11">
        <v>400</v>
      </c>
      <c r="K171" s="11">
        <v>500</v>
      </c>
      <c r="L171" s="14">
        <f>VLOOKUP(B171,'[2]LP OBAT DAN BMHP ALL APRIL'!$B:$BC,54,FALSE)</f>
        <v>110</v>
      </c>
      <c r="M171" s="15"/>
      <c r="N171" s="16">
        <f t="shared" si="10"/>
        <v>110</v>
      </c>
      <c r="O171" s="17">
        <v>47313</v>
      </c>
      <c r="P171" s="18">
        <v>46357</v>
      </c>
      <c r="Q171" s="11" t="s">
        <v>199</v>
      </c>
      <c r="R171" s="19" t="s">
        <v>114</v>
      </c>
    </row>
    <row r="172" spans="1:18" ht="18.75" x14ac:dyDescent="0.3">
      <c r="A172" s="8">
        <v>163</v>
      </c>
      <c r="B172" s="20" t="s">
        <v>507</v>
      </c>
      <c r="C172" s="21" t="s">
        <v>508</v>
      </c>
      <c r="D172" s="22">
        <v>100</v>
      </c>
      <c r="E172" s="17" t="s">
        <v>30</v>
      </c>
      <c r="F172" s="17" t="s">
        <v>1236</v>
      </c>
      <c r="G172" s="11">
        <f>VLOOKUP(B172,'[1]MEI 2022'!$A:$C,3,FALSE)</f>
        <v>318.16344000000004</v>
      </c>
      <c r="H172" s="24">
        <f>VLOOKUP(B172,'[1]MEI 2022'!$A:$D,4,FALSE)</f>
        <v>349.97978400000005</v>
      </c>
      <c r="I172" s="13">
        <f>VLOOKUP(B172,'[1]MEI 2022'!$A:$E,5,FALSE)</f>
        <v>419.97574080000004</v>
      </c>
      <c r="J172" s="11">
        <f>ROUNDUP(H172,-2)</f>
        <v>400</v>
      </c>
      <c r="K172" s="11">
        <f>ROUNDUP(I172,-2)</f>
        <v>500</v>
      </c>
      <c r="L172" s="14"/>
      <c r="M172" s="15">
        <f>VLOOKUP(B172,'[1]MEI 2022'!$A:$B,2,FALSE)</f>
        <v>200</v>
      </c>
      <c r="N172" s="16">
        <f t="shared" si="10"/>
        <v>200</v>
      </c>
      <c r="O172" s="11" t="str">
        <f>VLOOKUP(B172,'[1]MEI 2022'!$A:$L,12,FALSE)</f>
        <v>004923</v>
      </c>
      <c r="P172" s="18">
        <f>VLOOKUP(B172,'[1]MEI 2022'!$A:$K,11,FALSE)</f>
        <v>46419</v>
      </c>
      <c r="Q172" s="18" t="str">
        <f>VLOOKUP(B172,'[1]MEI 2022'!$A:$G,7,FALSE)</f>
        <v>KP05/6</v>
      </c>
      <c r="R172" s="23" t="str">
        <f>VLOOKUP(B172,'[1]MEI 2022'!$A:$I,9,FALSE)</f>
        <v>PT Singgasana Witra Suryamas</v>
      </c>
    </row>
    <row r="173" spans="1:18" ht="18.75" x14ac:dyDescent="0.3">
      <c r="A173" s="8">
        <v>164</v>
      </c>
      <c r="B173" s="20" t="s">
        <v>509</v>
      </c>
      <c r="C173" s="21" t="s">
        <v>510</v>
      </c>
      <c r="D173" s="22">
        <v>100</v>
      </c>
      <c r="E173" s="17" t="s">
        <v>30</v>
      </c>
      <c r="F173" s="8" t="s">
        <v>1231</v>
      </c>
      <c r="G173" s="11">
        <v>129.6</v>
      </c>
      <c r="H173" s="29">
        <v>142.56</v>
      </c>
      <c r="I173" s="13">
        <v>171.072</v>
      </c>
      <c r="J173" s="11">
        <v>200</v>
      </c>
      <c r="K173" s="11">
        <v>200</v>
      </c>
      <c r="L173" s="14">
        <f>VLOOKUP(B173,'[2]LP OBAT DAN BMHP ALL APRIL'!$B:$BC,54,FALSE)</f>
        <v>300</v>
      </c>
      <c r="M173" s="15"/>
      <c r="N173" s="16">
        <f t="shared" si="10"/>
        <v>300</v>
      </c>
      <c r="O173" s="30" t="s">
        <v>511</v>
      </c>
      <c r="P173" s="31">
        <v>45030</v>
      </c>
      <c r="Q173" s="32">
        <v>2801956245</v>
      </c>
      <c r="R173" s="33" t="s">
        <v>258</v>
      </c>
    </row>
    <row r="174" spans="1:18" ht="18.75" x14ac:dyDescent="0.3">
      <c r="A174" s="8">
        <v>165</v>
      </c>
      <c r="B174" s="37" t="s">
        <v>512</v>
      </c>
      <c r="C174" s="38" t="s">
        <v>513</v>
      </c>
      <c r="D174" s="22">
        <v>1</v>
      </c>
      <c r="E174" s="17" t="s">
        <v>27</v>
      </c>
      <c r="F174" s="8" t="s">
        <v>1231</v>
      </c>
      <c r="G174" s="11">
        <v>90000</v>
      </c>
      <c r="H174" s="12">
        <v>99000.000000000015</v>
      </c>
      <c r="I174" s="13">
        <v>118800.00000000001</v>
      </c>
      <c r="J174" s="11">
        <v>99000</v>
      </c>
      <c r="K174" s="11">
        <v>118800</v>
      </c>
      <c r="L174" s="14">
        <f>VLOOKUP(B174,'[2]LP OBAT DAN BMHP ALL APRIL'!$B:$BC,54,FALSE)</f>
        <v>5</v>
      </c>
      <c r="M174" s="15"/>
      <c r="N174" s="16">
        <f t="shared" si="10"/>
        <v>5</v>
      </c>
      <c r="O174" s="17" t="s">
        <v>514</v>
      </c>
      <c r="P174" s="18">
        <v>45323</v>
      </c>
      <c r="Q174" s="11" t="s">
        <v>515</v>
      </c>
      <c r="R174" s="19" t="s">
        <v>22</v>
      </c>
    </row>
    <row r="175" spans="1:18" ht="18.75" x14ac:dyDescent="0.3">
      <c r="A175" s="8">
        <v>166</v>
      </c>
      <c r="B175" s="39" t="s">
        <v>516</v>
      </c>
      <c r="C175" s="39" t="s">
        <v>517</v>
      </c>
      <c r="D175" s="17">
        <v>100</v>
      </c>
      <c r="E175" s="17" t="s">
        <v>30</v>
      </c>
      <c r="F175" s="17" t="s">
        <v>1236</v>
      </c>
      <c r="G175" s="11">
        <f>VLOOKUP(B175,'[1]APR 2022'!$A:$C,3,FALSE)</f>
        <v>469.09090909090907</v>
      </c>
      <c r="H175" s="24">
        <f>VLOOKUP(B175,'[1]APR 2022'!$A:$D,4,FALSE)</f>
        <v>516</v>
      </c>
      <c r="I175" s="13">
        <f>VLOOKUP(B175,'[1]APR 2022'!$A:$E,5,FALSE)</f>
        <v>619.19999999999993</v>
      </c>
      <c r="J175" s="11">
        <f>ROUNDUP(H175,-2)</f>
        <v>600</v>
      </c>
      <c r="K175" s="11">
        <f>ROUNDUP(I175,-2)</f>
        <v>700</v>
      </c>
      <c r="L175" s="14">
        <f>VLOOKUP(B175,'[2]LP OBAT DAN BMHP ALL APRIL'!$B:$BC,54,FALSE)</f>
        <v>200</v>
      </c>
      <c r="M175" s="15"/>
      <c r="N175" s="16">
        <f t="shared" si="10"/>
        <v>200</v>
      </c>
      <c r="O175" s="11" t="str">
        <f>VLOOKUP(B175,'[1]APR 2022'!$A:$L,12,FALSE)</f>
        <v>A1J384</v>
      </c>
      <c r="P175" s="18">
        <f>VLOOKUP(B175,'[1]APR 2022'!$A:$K,11,FALSE)</f>
        <v>45717</v>
      </c>
      <c r="Q175" s="18" t="str">
        <f>VLOOKUP(B175,'[1]APR 2022'!$A:$G,7,FALSE)</f>
        <v>KP04/11</v>
      </c>
      <c r="R175" s="23" t="str">
        <f>VLOOKUP(B175,'[1]APR 2022'!$A:$I,9,FALSE)</f>
        <v>PT KUDAMAS JAYA MAKMUR SENTOSA</v>
      </c>
    </row>
    <row r="176" spans="1:18" ht="18.75" x14ac:dyDescent="0.3">
      <c r="A176" s="8">
        <v>167</v>
      </c>
      <c r="B176" s="39" t="s">
        <v>518</v>
      </c>
      <c r="C176" s="39" t="s">
        <v>519</v>
      </c>
      <c r="D176" s="17">
        <v>100</v>
      </c>
      <c r="E176" s="17" t="s">
        <v>30</v>
      </c>
      <c r="F176" s="17" t="s">
        <v>1236</v>
      </c>
      <c r="G176" s="11">
        <f>VLOOKUP(B176,'[1]MEI 2022'!$A:$C,3,FALSE)</f>
        <v>439.99999999999994</v>
      </c>
      <c r="H176" s="12">
        <f>VLOOKUP(B176,'[1]MEI 2022'!$A:$D,4,FALSE)</f>
        <v>484</v>
      </c>
      <c r="I176" s="13">
        <f>VLOOKUP(B176,'[1]MEI 2022'!$A:$E,5,FALSE)</f>
        <v>580.79999999999995</v>
      </c>
      <c r="J176" s="11">
        <f>ROUNDUP(H176,-2)</f>
        <v>500</v>
      </c>
      <c r="K176" s="11">
        <f>ROUNDUP(I176,-2)</f>
        <v>600</v>
      </c>
      <c r="L176" s="15"/>
      <c r="M176" s="15">
        <f>VLOOKUP(B176,'[1]MEI 2022'!$A:$B,2,FALSE)</f>
        <v>100</v>
      </c>
      <c r="N176" s="15">
        <f t="shared" si="10"/>
        <v>100</v>
      </c>
      <c r="O176" s="17" t="str">
        <f>VLOOKUP(B176,'[1]MEI 2022'!$A:$L,12,FALSE)</f>
        <v>A9G435</v>
      </c>
      <c r="P176" s="18" t="str">
        <f>VLOOKUP(B176,'[1]MEI 2022'!$A:$K,11,FALSE)</f>
        <v>01/01/2023</v>
      </c>
      <c r="Q176" s="11" t="str">
        <f>VLOOKUP(B176,'[1]MEI 2022'!$A:$G,7,FALSE)</f>
        <v>KP05/15</v>
      </c>
      <c r="R176" s="23" t="str">
        <f>VLOOKUP(B176,'[1]MEI 2022'!$A:$I,9,FALSE)</f>
        <v>APOTEK BUMI MEDIKA GANESA</v>
      </c>
    </row>
    <row r="177" spans="1:18" ht="18.75" x14ac:dyDescent="0.3">
      <c r="A177" s="8">
        <v>168</v>
      </c>
      <c r="B177" s="20" t="s">
        <v>520</v>
      </c>
      <c r="C177" s="21" t="s">
        <v>521</v>
      </c>
      <c r="D177" s="22">
        <v>100</v>
      </c>
      <c r="E177" s="17" t="s">
        <v>30</v>
      </c>
      <c r="F177" s="8" t="s">
        <v>1231</v>
      </c>
      <c r="G177" s="11">
        <v>110</v>
      </c>
      <c r="H177" s="29">
        <v>121.00000000000001</v>
      </c>
      <c r="I177" s="13">
        <v>145.20000000000002</v>
      </c>
      <c r="J177" s="11">
        <v>200</v>
      </c>
      <c r="K177" s="11">
        <v>200</v>
      </c>
      <c r="L177" s="14">
        <f>VLOOKUP(B177,'[2]LP OBAT DAN BMHP ALL APRIL'!$B:$BC,54,FALSE)</f>
        <v>53</v>
      </c>
      <c r="M177" s="15"/>
      <c r="N177" s="16">
        <f t="shared" si="10"/>
        <v>53</v>
      </c>
      <c r="O177" s="30" t="s">
        <v>522</v>
      </c>
      <c r="P177" s="31">
        <v>44957</v>
      </c>
      <c r="Q177" s="32" t="s">
        <v>523</v>
      </c>
      <c r="R177" s="33" t="s">
        <v>175</v>
      </c>
    </row>
    <row r="178" spans="1:18" ht="18.75" x14ac:dyDescent="0.3">
      <c r="A178" s="8">
        <v>169</v>
      </c>
      <c r="B178" s="39" t="s">
        <v>524</v>
      </c>
      <c r="C178" s="40" t="s">
        <v>525</v>
      </c>
      <c r="D178" s="17">
        <v>100</v>
      </c>
      <c r="E178" s="17" t="s">
        <v>30</v>
      </c>
      <c r="F178" s="8" t="s">
        <v>1231</v>
      </c>
      <c r="G178" s="11">
        <f>VLOOKUP(B178,'[3]JAN 2022'!$A:$C,3,FALSE)</f>
        <v>386.36363636363632</v>
      </c>
      <c r="H178" s="24">
        <f>VLOOKUP(B178,'[3]JAN 2022'!$A:$D,4,FALSE)</f>
        <v>425</v>
      </c>
      <c r="I178" s="13">
        <f>VLOOKUP(B178,'[3]JAN 2022'!$A:$E,5,FALSE)</f>
        <v>510</v>
      </c>
      <c r="J178" s="11">
        <f>ROUNDUP(H178,-2)</f>
        <v>500</v>
      </c>
      <c r="K178" s="11">
        <f>ROUNDUP(I178,-2)</f>
        <v>600</v>
      </c>
      <c r="L178" s="14">
        <f>VLOOKUP(B178,'[2]LP OBAT DAN BMHP ALL APRIL'!$B:$BC,54,FALSE)</f>
        <v>174</v>
      </c>
      <c r="M178" s="15"/>
      <c r="N178" s="16">
        <f t="shared" si="10"/>
        <v>174</v>
      </c>
      <c r="O178" s="11" t="str">
        <f>VLOOKUP(B178,'[3]JAN 2022'!$A:$L,12,FALSE)</f>
        <v>HTDPSB15060</v>
      </c>
      <c r="P178" s="18">
        <f>VLOOKUP(B178,'[3]JAN 2022'!$A:$K,11,FALSE)</f>
        <v>45200</v>
      </c>
      <c r="Q178" s="18" t="str">
        <f>VLOOKUP(B178,'[3]JAN 2022'!$A:$G,7,FALSE)</f>
        <v>KP01/03</v>
      </c>
      <c r="R178" s="23" t="str">
        <f>VLOOKUP(B178,'[3]JAN 2022'!$A:$I,9,FALSE)</f>
        <v>PT KUDAMAS JAYA MAKMUR SENTOSA</v>
      </c>
    </row>
    <row r="179" spans="1:18" ht="18.75" x14ac:dyDescent="0.3">
      <c r="A179" s="8">
        <v>170</v>
      </c>
      <c r="B179" s="20" t="s">
        <v>526</v>
      </c>
      <c r="C179" s="21" t="s">
        <v>527</v>
      </c>
      <c r="D179" s="17">
        <v>250</v>
      </c>
      <c r="E179" s="17" t="s">
        <v>30</v>
      </c>
      <c r="F179" s="17" t="s">
        <v>1234</v>
      </c>
      <c r="G179" s="11">
        <v>80.5</v>
      </c>
      <c r="H179" s="29">
        <v>88.550000000000011</v>
      </c>
      <c r="I179" s="13">
        <v>106.26</v>
      </c>
      <c r="J179" s="11">
        <v>100</v>
      </c>
      <c r="K179" s="11">
        <v>200</v>
      </c>
      <c r="L179" s="14">
        <f>VLOOKUP(B179,'[2]LP OBAT DAN BMHP ALL APRIL'!$B:$BC,54,FALSE)</f>
        <v>38</v>
      </c>
      <c r="M179" s="15"/>
      <c r="N179" s="16">
        <f t="shared" si="10"/>
        <v>38</v>
      </c>
      <c r="O179" s="30">
        <v>190619</v>
      </c>
      <c r="P179" s="31">
        <v>45444</v>
      </c>
      <c r="Q179" s="31" t="s">
        <v>528</v>
      </c>
      <c r="R179" s="68" t="s">
        <v>273</v>
      </c>
    </row>
    <row r="180" spans="1:18" ht="18.75" x14ac:dyDescent="0.3">
      <c r="A180" s="8">
        <v>171</v>
      </c>
      <c r="B180" s="20" t="s">
        <v>204</v>
      </c>
      <c r="C180" s="21" t="s">
        <v>529</v>
      </c>
      <c r="D180" s="17">
        <v>250</v>
      </c>
      <c r="E180" s="17" t="s">
        <v>30</v>
      </c>
      <c r="F180" s="17" t="s">
        <v>1234</v>
      </c>
      <c r="G180" s="11">
        <v>80.5</v>
      </c>
      <c r="H180" s="29">
        <v>88.550000000000011</v>
      </c>
      <c r="I180" s="13">
        <v>106.26</v>
      </c>
      <c r="J180" s="11">
        <v>100</v>
      </c>
      <c r="K180" s="11">
        <v>200</v>
      </c>
      <c r="L180" s="14">
        <f>VLOOKUP(B180,'[2]LP OBAT DAN BMHP ALL APRIL'!$B:$BC,54,FALSE)</f>
        <v>100</v>
      </c>
      <c r="M180" s="15"/>
      <c r="N180" s="16">
        <f t="shared" si="10"/>
        <v>100</v>
      </c>
      <c r="O180" s="30" t="s">
        <v>530</v>
      </c>
      <c r="P180" s="31">
        <v>45170</v>
      </c>
      <c r="Q180" s="31" t="s">
        <v>203</v>
      </c>
      <c r="R180" s="68" t="s">
        <v>455</v>
      </c>
    </row>
    <row r="181" spans="1:18" ht="18.75" x14ac:dyDescent="0.3">
      <c r="A181" s="8">
        <v>172</v>
      </c>
      <c r="B181" s="20" t="s">
        <v>531</v>
      </c>
      <c r="C181" s="21" t="s">
        <v>532</v>
      </c>
      <c r="D181" s="22">
        <v>1</v>
      </c>
      <c r="E181" s="17" t="s">
        <v>533</v>
      </c>
      <c r="F181" s="17" t="s">
        <v>1235</v>
      </c>
      <c r="G181" s="11">
        <v>2545.454545454545</v>
      </c>
      <c r="H181" s="11">
        <v>2800</v>
      </c>
      <c r="I181" s="11">
        <v>3360</v>
      </c>
      <c r="J181" s="11">
        <v>2800</v>
      </c>
      <c r="K181" s="11">
        <v>3400</v>
      </c>
      <c r="L181" s="14">
        <f>VLOOKUP(B181,'[2]LP OBAT DAN BMHP ALL APRIL'!$B:$BC,54,FALSE)</f>
        <v>0</v>
      </c>
      <c r="M181" s="15"/>
      <c r="N181" s="16">
        <f t="shared" si="10"/>
        <v>0</v>
      </c>
      <c r="O181" s="11" t="s">
        <v>534</v>
      </c>
      <c r="P181" s="18">
        <v>45261</v>
      </c>
      <c r="Q181" s="11" t="s">
        <v>535</v>
      </c>
      <c r="R181" s="19" t="s">
        <v>195</v>
      </c>
    </row>
    <row r="182" spans="1:18" ht="18.75" x14ac:dyDescent="0.3">
      <c r="A182" s="8">
        <v>173</v>
      </c>
      <c r="B182" s="20" t="s">
        <v>536</v>
      </c>
      <c r="C182" s="21" t="s">
        <v>537</v>
      </c>
      <c r="D182" s="22">
        <v>1</v>
      </c>
      <c r="E182" s="17" t="s">
        <v>533</v>
      </c>
      <c r="F182" s="17" t="s">
        <v>1235</v>
      </c>
      <c r="G182" s="11">
        <f>VLOOKUP(B182,'[1]APR 2022'!$A:$C,3,FALSE)</f>
        <v>2954.5454545454545</v>
      </c>
      <c r="H182" s="24">
        <f>VLOOKUP(B182,'[1]APR 2022'!$A:$D,4,FALSE)</f>
        <v>3250</v>
      </c>
      <c r="I182" s="13">
        <f>VLOOKUP(B182,'[1]APR 2022'!$A:$E,5,FALSE)</f>
        <v>3900</v>
      </c>
      <c r="J182" s="11">
        <f>ROUNDUP(H182,-2)</f>
        <v>3300</v>
      </c>
      <c r="K182" s="11">
        <f>ROUNDUP(I182,-2)</f>
        <v>3900</v>
      </c>
      <c r="L182" s="14">
        <f>VLOOKUP(B182,'[2]LP OBAT DAN BMHP ALL APRIL'!$B:$BC,54,FALSE)</f>
        <v>23</v>
      </c>
      <c r="M182" s="15"/>
      <c r="N182" s="16">
        <f t="shared" si="10"/>
        <v>23</v>
      </c>
      <c r="O182" s="11" t="str">
        <f>VLOOKUP(B182,'[1]APR 2022'!$A:$L,12,FALSE)</f>
        <v>02221616</v>
      </c>
      <c r="P182" s="18">
        <f>VLOOKUP(B182,'[1]APR 2022'!$A:$K,11,FALSE)</f>
        <v>46388</v>
      </c>
      <c r="Q182" s="18" t="str">
        <f>VLOOKUP(B182,'[1]APR 2022'!$A:$G,7,FALSE)</f>
        <v>KP04/10</v>
      </c>
      <c r="R182" s="23" t="str">
        <f>VLOOKUP(B182,'[1]APR 2022'!$A:$I,9,FALSE)</f>
        <v>PT KUDAMAS JAYA MAKMUR SENTOSA</v>
      </c>
    </row>
    <row r="183" spans="1:18" ht="18.75" x14ac:dyDescent="0.3">
      <c r="A183" s="8">
        <v>174</v>
      </c>
      <c r="B183" s="20" t="s">
        <v>538</v>
      </c>
      <c r="C183" s="21" t="s">
        <v>539</v>
      </c>
      <c r="D183" s="22">
        <v>1</v>
      </c>
      <c r="E183" s="17" t="s">
        <v>27</v>
      </c>
      <c r="F183" s="8" t="s">
        <v>1231</v>
      </c>
      <c r="G183" s="11">
        <v>4242</v>
      </c>
      <c r="H183" s="12">
        <v>4666.2</v>
      </c>
      <c r="I183" s="13">
        <v>5599.4400000000005</v>
      </c>
      <c r="J183" s="11">
        <v>4700</v>
      </c>
      <c r="K183" s="11">
        <v>5600</v>
      </c>
      <c r="L183" s="14">
        <f>VLOOKUP(B183,'[2]LP OBAT DAN BMHP ALL APRIL'!$B:$BC,54,FALSE)</f>
        <v>4</v>
      </c>
      <c r="M183" s="15"/>
      <c r="N183" s="16">
        <f t="shared" si="10"/>
        <v>4</v>
      </c>
      <c r="O183" s="17" t="s">
        <v>540</v>
      </c>
      <c r="P183" s="18">
        <v>45139</v>
      </c>
      <c r="Q183" s="18" t="s">
        <v>21</v>
      </c>
      <c r="R183" s="23" t="s">
        <v>22</v>
      </c>
    </row>
    <row r="184" spans="1:18" ht="18.75" x14ac:dyDescent="0.3">
      <c r="A184" s="8">
        <v>175</v>
      </c>
      <c r="B184" s="20" t="s">
        <v>541</v>
      </c>
      <c r="C184" s="21" t="s">
        <v>542</v>
      </c>
      <c r="D184" s="22">
        <v>1</v>
      </c>
      <c r="E184" s="17" t="s">
        <v>27</v>
      </c>
      <c r="F184" s="8" t="s">
        <v>1231</v>
      </c>
      <c r="G184" s="11">
        <v>4242</v>
      </c>
      <c r="H184" s="12">
        <v>4666.2000000000007</v>
      </c>
      <c r="I184" s="13">
        <v>5599.4400000000005</v>
      </c>
      <c r="J184" s="11">
        <v>4700</v>
      </c>
      <c r="K184" s="11">
        <v>5600</v>
      </c>
      <c r="L184" s="14">
        <f>VLOOKUP(B184,'[2]LP OBAT DAN BMHP ALL APRIL'!$B:$BC,54,FALSE)</f>
        <v>5</v>
      </c>
      <c r="M184" s="15"/>
      <c r="N184" s="16">
        <f t="shared" si="10"/>
        <v>5</v>
      </c>
      <c r="O184" s="17" t="s">
        <v>543</v>
      </c>
      <c r="P184" s="18">
        <v>45139</v>
      </c>
      <c r="Q184" s="11" t="s">
        <v>179</v>
      </c>
      <c r="R184" s="19" t="s">
        <v>22</v>
      </c>
    </row>
    <row r="185" spans="1:18" ht="18.75" x14ac:dyDescent="0.3">
      <c r="A185" s="8">
        <v>176</v>
      </c>
      <c r="B185" s="20" t="s">
        <v>544</v>
      </c>
      <c r="C185" s="21" t="s">
        <v>545</v>
      </c>
      <c r="D185" s="22">
        <v>100</v>
      </c>
      <c r="E185" s="17" t="s">
        <v>30</v>
      </c>
      <c r="F185" s="8" t="s">
        <v>1231</v>
      </c>
      <c r="G185" s="11">
        <v>304.54951199999999</v>
      </c>
      <c r="H185" s="29">
        <v>335.00446320000003</v>
      </c>
      <c r="I185" s="13">
        <v>402.00535584000005</v>
      </c>
      <c r="J185" s="11">
        <v>400</v>
      </c>
      <c r="K185" s="11">
        <v>500</v>
      </c>
      <c r="L185" s="14">
        <f>VLOOKUP(B185,'[2]LP OBAT DAN BMHP ALL APRIL'!$B:$BC,54,FALSE)</f>
        <v>46</v>
      </c>
      <c r="M185" s="15"/>
      <c r="N185" s="16">
        <f t="shared" si="10"/>
        <v>46</v>
      </c>
      <c r="O185" s="30" t="s">
        <v>546</v>
      </c>
      <c r="P185" s="31">
        <v>44927</v>
      </c>
      <c r="Q185" s="32" t="s">
        <v>547</v>
      </c>
      <c r="R185" s="33" t="s">
        <v>233</v>
      </c>
    </row>
    <row r="186" spans="1:18" ht="18.75" x14ac:dyDescent="0.3">
      <c r="A186" s="8">
        <v>177</v>
      </c>
      <c r="B186" s="37" t="s">
        <v>548</v>
      </c>
      <c r="C186" s="38" t="s">
        <v>549</v>
      </c>
      <c r="D186" s="22">
        <v>6</v>
      </c>
      <c r="E186" s="17" t="s">
        <v>348</v>
      </c>
      <c r="F186" s="8" t="s">
        <v>1231</v>
      </c>
      <c r="G186" s="11">
        <v>4545.5</v>
      </c>
      <c r="H186" s="12">
        <v>5000.05</v>
      </c>
      <c r="I186" s="13">
        <v>6000.06</v>
      </c>
      <c r="J186" s="11">
        <v>5100</v>
      </c>
      <c r="K186" s="11">
        <v>6100</v>
      </c>
      <c r="L186" s="14">
        <f>VLOOKUP(B186,'[2]LP OBAT DAN BMHP ALL APRIL'!$B:$BC,54,FALSE)</f>
        <v>5</v>
      </c>
      <c r="M186" s="15"/>
      <c r="N186" s="16">
        <f t="shared" si="10"/>
        <v>5</v>
      </c>
      <c r="O186" s="17" t="s">
        <v>550</v>
      </c>
      <c r="P186" s="18">
        <v>45170</v>
      </c>
      <c r="Q186" s="11" t="s">
        <v>551</v>
      </c>
      <c r="R186" s="19" t="s">
        <v>22</v>
      </c>
    </row>
    <row r="187" spans="1:18" ht="18.75" x14ac:dyDescent="0.3">
      <c r="A187" s="8">
        <v>178</v>
      </c>
      <c r="B187" s="39" t="s">
        <v>552</v>
      </c>
      <c r="C187" s="40" t="s">
        <v>553</v>
      </c>
      <c r="D187" s="17">
        <v>1</v>
      </c>
      <c r="E187" s="17" t="s">
        <v>53</v>
      </c>
      <c r="F187" s="17" t="s">
        <v>1233</v>
      </c>
      <c r="G187" s="11">
        <v>18636.363636363636</v>
      </c>
      <c r="H187" s="29">
        <v>20500</v>
      </c>
      <c r="I187" s="13">
        <v>24600</v>
      </c>
      <c r="J187" s="11">
        <v>20500</v>
      </c>
      <c r="K187" s="11">
        <v>24600</v>
      </c>
      <c r="L187" s="14">
        <f>VLOOKUP(B187,'[2]LP OBAT DAN BMHP ALL APRIL'!$B:$BC,54,FALSE)</f>
        <v>0</v>
      </c>
      <c r="M187" s="15"/>
      <c r="N187" s="16">
        <f t="shared" si="10"/>
        <v>0</v>
      </c>
      <c r="O187" s="17" t="s">
        <v>554</v>
      </c>
      <c r="P187" s="18">
        <v>45078</v>
      </c>
      <c r="Q187" s="11" t="s">
        <v>555</v>
      </c>
      <c r="R187" s="19" t="s">
        <v>423</v>
      </c>
    </row>
    <row r="188" spans="1:18" ht="18.75" x14ac:dyDescent="0.3">
      <c r="A188" s="8">
        <v>179</v>
      </c>
      <c r="B188" s="39" t="s">
        <v>556</v>
      </c>
      <c r="C188" s="40" t="s">
        <v>557</v>
      </c>
      <c r="D188" s="17">
        <v>1</v>
      </c>
      <c r="E188" s="17" t="s">
        <v>53</v>
      </c>
      <c r="F188" s="17" t="s">
        <v>1233</v>
      </c>
      <c r="G188" s="11">
        <f>VLOOKUP(B188,'[1]APR 2022'!$A:$C,3,FALSE)</f>
        <v>19540</v>
      </c>
      <c r="H188" s="24">
        <f>VLOOKUP(B188,'[1]APR 2022'!$A:$D,4,FALSE)</f>
        <v>21494</v>
      </c>
      <c r="I188" s="13">
        <f>VLOOKUP(B188,'[1]APR 2022'!$A:$E,5,FALSE)</f>
        <v>25792.799999999999</v>
      </c>
      <c r="J188" s="11">
        <f t="shared" ref="J188:K190" si="12">ROUNDUP(H188,-2)</f>
        <v>21500</v>
      </c>
      <c r="K188" s="11">
        <f t="shared" si="12"/>
        <v>25800</v>
      </c>
      <c r="L188" s="14">
        <f>VLOOKUP(B188,'[2]LP OBAT DAN BMHP ALL APRIL'!$B:$BC,54,FALSE)</f>
        <v>2</v>
      </c>
      <c r="M188" s="15"/>
      <c r="N188" s="16">
        <f t="shared" si="10"/>
        <v>2</v>
      </c>
      <c r="O188" s="11" t="str">
        <f>VLOOKUP(B188,'[1]APR 2022'!$A:$L,12,FALSE)</f>
        <v>EFB043</v>
      </c>
      <c r="P188" s="18">
        <f>VLOOKUP(B188,'[1]APR 2022'!$A:$K,11,FALSE)</f>
        <v>45323</v>
      </c>
      <c r="Q188" s="18" t="str">
        <f>VLOOKUP(B188,'[1]APR 2022'!$A:$G,7,FALSE)</f>
        <v>KP04/4</v>
      </c>
      <c r="R188" s="23" t="str">
        <f>VLOOKUP(B188,'[1]APR 2022'!$A:$I,9,FALSE)</f>
        <v>PT KUDAMAS JAYA MAKMUR SENTOSA</v>
      </c>
    </row>
    <row r="189" spans="1:18" ht="18.75" x14ac:dyDescent="0.3">
      <c r="A189" s="8">
        <v>180</v>
      </c>
      <c r="B189" s="39" t="s">
        <v>558</v>
      </c>
      <c r="C189" s="40" t="s">
        <v>559</v>
      </c>
      <c r="D189" s="17">
        <v>1</v>
      </c>
      <c r="E189" s="17" t="s">
        <v>53</v>
      </c>
      <c r="F189" s="17" t="s">
        <v>1233</v>
      </c>
      <c r="G189" s="11">
        <f>VLOOKUP(B189,'[1]MEI 2022'!$A:$C,3,FALSE)</f>
        <v>19540</v>
      </c>
      <c r="H189" s="24">
        <f>VLOOKUP(B189,'[1]MEI 2022'!$A:$D,4,FALSE)</f>
        <v>21494</v>
      </c>
      <c r="I189" s="13">
        <f>VLOOKUP(B189,'[1]MEI 2022'!$A:$E,5,FALSE)</f>
        <v>25792.799999999999</v>
      </c>
      <c r="J189" s="11">
        <f t="shared" si="12"/>
        <v>21500</v>
      </c>
      <c r="K189" s="11">
        <f t="shared" si="12"/>
        <v>25800</v>
      </c>
      <c r="L189" s="14"/>
      <c r="M189" s="15">
        <f>VLOOKUP(B189,'[1]MEI 2022'!$A:$B,2,FALSE)</f>
        <v>1</v>
      </c>
      <c r="N189" s="16">
        <f t="shared" si="10"/>
        <v>1</v>
      </c>
      <c r="O189" s="11" t="str">
        <f>VLOOKUP(B189,'[1]MEI 2022'!$A:$L,12,FALSE)</f>
        <v>EFB034</v>
      </c>
      <c r="P189" s="18">
        <f>VLOOKUP(B189,'[1]MEI 2022'!$A:$K,11,FALSE)</f>
        <v>45323</v>
      </c>
      <c r="Q189" s="18" t="str">
        <f>VLOOKUP(B189,'[1]MEI 2022'!$A:$G,7,FALSE)</f>
        <v>KP05/2</v>
      </c>
      <c r="R189" s="23" t="str">
        <f>VLOOKUP(B189,'[1]MEI 2022'!$A:$I,9,FALSE)</f>
        <v>PT KUDAMAS JAYA MAKMUR SENTOSA</v>
      </c>
    </row>
    <row r="190" spans="1:18" ht="18.75" x14ac:dyDescent="0.3">
      <c r="A190" s="8">
        <v>181</v>
      </c>
      <c r="B190" s="39" t="s">
        <v>560</v>
      </c>
      <c r="C190" s="40" t="s">
        <v>561</v>
      </c>
      <c r="D190" s="17">
        <v>1</v>
      </c>
      <c r="E190" s="17" t="s">
        <v>53</v>
      </c>
      <c r="F190" s="17" t="s">
        <v>1233</v>
      </c>
      <c r="G190" s="11">
        <f>VLOOKUP(B190,'[1]MEI 2022'!$A:$C,3,FALSE)</f>
        <v>19540</v>
      </c>
      <c r="H190" s="24">
        <f>VLOOKUP(B190,'[1]MEI 2022'!$A:$D,4,FALSE)</f>
        <v>21494</v>
      </c>
      <c r="I190" s="13">
        <f>VLOOKUP(B190,'[1]MEI 2022'!$A:$E,5,FALSE)</f>
        <v>25792.799999999999</v>
      </c>
      <c r="J190" s="11">
        <f t="shared" si="12"/>
        <v>21500</v>
      </c>
      <c r="K190" s="11">
        <f t="shared" si="12"/>
        <v>25800</v>
      </c>
      <c r="L190" s="14"/>
      <c r="M190" s="15">
        <f>VLOOKUP(B190,'[1]MEI 2022'!$A:$B,2,FALSE)</f>
        <v>2</v>
      </c>
      <c r="N190" s="16">
        <f t="shared" si="10"/>
        <v>2</v>
      </c>
      <c r="O190" s="11" t="str">
        <f>VLOOKUP(B190,'[1]MEI 2022'!$A:$L,12,FALSE)</f>
        <v>EFA025</v>
      </c>
      <c r="P190" s="18">
        <f>VLOOKUP(B190,'[1]MEI 2022'!$A:$K,11,FALSE)</f>
        <v>45292</v>
      </c>
      <c r="Q190" s="18" t="str">
        <f>VLOOKUP(B190,'[1]MEI 2022'!$A:$G,7,FALSE)</f>
        <v>KP05/2</v>
      </c>
      <c r="R190" s="23" t="str">
        <f>VLOOKUP(B190,'[1]MEI 2022'!$A:$I,9,FALSE)</f>
        <v>PT KUDAMAS JAYA MAKMUR SENTOSA</v>
      </c>
    </row>
    <row r="191" spans="1:18" ht="18.75" x14ac:dyDescent="0.3">
      <c r="A191" s="8">
        <v>182</v>
      </c>
      <c r="B191" s="27" t="s">
        <v>562</v>
      </c>
      <c r="C191" s="28" t="s">
        <v>563</v>
      </c>
      <c r="D191" s="17">
        <v>100</v>
      </c>
      <c r="E191" s="17" t="s">
        <v>30</v>
      </c>
      <c r="F191" s="17" t="s">
        <v>1234</v>
      </c>
      <c r="G191" s="11">
        <v>1322.75</v>
      </c>
      <c r="H191" s="24">
        <v>1455.0250000000001</v>
      </c>
      <c r="I191" s="13">
        <v>1746.03</v>
      </c>
      <c r="J191" s="11">
        <v>1500</v>
      </c>
      <c r="K191" s="11">
        <v>1800</v>
      </c>
      <c r="L191" s="14">
        <f>VLOOKUP(B191,'[2]LP OBAT DAN BMHP ALL APRIL'!$B:$BC,54,FALSE)</f>
        <v>170</v>
      </c>
      <c r="M191" s="15"/>
      <c r="N191" s="16">
        <f t="shared" si="10"/>
        <v>170</v>
      </c>
      <c r="O191" s="30" t="s">
        <v>564</v>
      </c>
      <c r="P191" s="31">
        <v>44682</v>
      </c>
      <c r="Q191" s="32" t="s">
        <v>264</v>
      </c>
      <c r="R191" s="33" t="s">
        <v>265</v>
      </c>
    </row>
    <row r="192" spans="1:18" ht="18.75" x14ac:dyDescent="0.3">
      <c r="A192" s="8">
        <v>183</v>
      </c>
      <c r="B192" s="37" t="s">
        <v>565</v>
      </c>
      <c r="C192" s="38" t="s">
        <v>566</v>
      </c>
      <c r="D192" s="22">
        <v>100</v>
      </c>
      <c r="E192" s="17" t="s">
        <v>348</v>
      </c>
      <c r="F192" s="17" t="s">
        <v>1231</v>
      </c>
      <c r="G192" s="11">
        <v>1200</v>
      </c>
      <c r="H192" s="12">
        <v>1320</v>
      </c>
      <c r="I192" s="13">
        <v>1584</v>
      </c>
      <c r="J192" s="11">
        <v>1400</v>
      </c>
      <c r="K192" s="11">
        <v>1600</v>
      </c>
      <c r="L192" s="14">
        <f>VLOOKUP(B192,'[2]LP OBAT DAN BMHP ALL APRIL'!$B:$BC,54,FALSE)</f>
        <v>0</v>
      </c>
      <c r="M192" s="15"/>
      <c r="N192" s="16">
        <f t="shared" si="10"/>
        <v>0</v>
      </c>
      <c r="O192" s="17" t="s">
        <v>567</v>
      </c>
      <c r="P192" s="18">
        <v>45870</v>
      </c>
      <c r="Q192" s="11" t="s">
        <v>130</v>
      </c>
      <c r="R192" s="19" t="s">
        <v>65</v>
      </c>
    </row>
    <row r="193" spans="1:18" ht="18.75" x14ac:dyDescent="0.3">
      <c r="A193" s="8">
        <v>184</v>
      </c>
      <c r="B193" s="27" t="s">
        <v>568</v>
      </c>
      <c r="C193" s="28" t="s">
        <v>569</v>
      </c>
      <c r="D193" s="17">
        <v>100</v>
      </c>
      <c r="E193" s="17" t="s">
        <v>30</v>
      </c>
      <c r="F193" s="17" t="s">
        <v>1231</v>
      </c>
      <c r="G193" s="11">
        <v>199.2</v>
      </c>
      <c r="H193" s="24">
        <v>219.12</v>
      </c>
      <c r="I193" s="13">
        <v>262.94400000000002</v>
      </c>
      <c r="J193" s="11">
        <v>300</v>
      </c>
      <c r="K193" s="11">
        <v>300</v>
      </c>
      <c r="L193" s="14">
        <f>VLOOKUP(B193,'[2]LP OBAT DAN BMHP ALL APRIL'!$B:$BC,54,FALSE)</f>
        <v>30</v>
      </c>
      <c r="M193" s="15"/>
      <c r="N193" s="16">
        <f t="shared" si="10"/>
        <v>30</v>
      </c>
      <c r="O193" s="30">
        <v>9145001</v>
      </c>
      <c r="P193" s="31">
        <v>44809</v>
      </c>
      <c r="Q193" s="32" t="s">
        <v>108</v>
      </c>
      <c r="R193" s="33" t="s">
        <v>109</v>
      </c>
    </row>
    <row r="194" spans="1:18" ht="18.75" x14ac:dyDescent="0.3">
      <c r="A194" s="8">
        <v>185</v>
      </c>
      <c r="B194" s="27" t="s">
        <v>570</v>
      </c>
      <c r="C194" s="28" t="s">
        <v>571</v>
      </c>
      <c r="D194" s="17">
        <v>100</v>
      </c>
      <c r="E194" s="17" t="s">
        <v>30</v>
      </c>
      <c r="F194" s="17" t="s">
        <v>1231</v>
      </c>
      <c r="G194" s="11">
        <f>VLOOKUP(B194,'[1]MEI 2022'!$A:$C,3,FALSE)</f>
        <v>199.2</v>
      </c>
      <c r="H194" s="24">
        <f>VLOOKUP(B194,'[1]MEI 2022'!$A:$D,4,FALSE)</f>
        <v>219.12</v>
      </c>
      <c r="I194" s="13">
        <f>VLOOKUP(B194,'[1]MEI 2022'!$A:$E,5,FALSE)</f>
        <v>262.94400000000002</v>
      </c>
      <c r="J194" s="11">
        <f>ROUNDUP(H194,-2)</f>
        <v>300</v>
      </c>
      <c r="K194" s="11">
        <f>ROUNDUP(I194,-2)</f>
        <v>300</v>
      </c>
      <c r="L194" s="14"/>
      <c r="M194" s="15">
        <f>VLOOKUP(B194,'[1]MEI 2022'!$A:$B,2,FALSE)</f>
        <v>200</v>
      </c>
      <c r="N194" s="16">
        <f t="shared" si="10"/>
        <v>200</v>
      </c>
      <c r="O194" s="11" t="str">
        <f>VLOOKUP(B194,'[1]MEI 2022'!$A:$L,12,FALSE)</f>
        <v>2145003</v>
      </c>
      <c r="P194" s="18">
        <f>VLOOKUP(B194,'[1]MEI 2022'!$A:$K,11,FALSE)</f>
        <v>45352</v>
      </c>
      <c r="Q194" s="18" t="str">
        <f>VLOOKUP(B194,'[1]MEI 2022'!$A:$G,7,FALSE)</f>
        <v>KP05/6</v>
      </c>
      <c r="R194" s="23" t="str">
        <f>VLOOKUP(B194,'[1]MEI 2022'!$A:$I,9,FALSE)</f>
        <v>PT Singgasana Witra Suryamas</v>
      </c>
    </row>
    <row r="195" spans="1:18" ht="18.75" x14ac:dyDescent="0.3">
      <c r="A195" s="8">
        <v>186</v>
      </c>
      <c r="B195" s="25" t="s">
        <v>572</v>
      </c>
      <c r="C195" s="21" t="s">
        <v>573</v>
      </c>
      <c r="D195" s="22">
        <v>50</v>
      </c>
      <c r="E195" s="17" t="s">
        <v>30</v>
      </c>
      <c r="F195" s="17" t="s">
        <v>1231</v>
      </c>
      <c r="G195" s="11">
        <v>302.8</v>
      </c>
      <c r="H195" s="29">
        <v>333.08000000000004</v>
      </c>
      <c r="I195" s="13">
        <v>399.69600000000003</v>
      </c>
      <c r="J195" s="11">
        <v>400</v>
      </c>
      <c r="K195" s="11">
        <v>400</v>
      </c>
      <c r="L195" s="14">
        <f>VLOOKUP(B195,'[2]LP OBAT DAN BMHP ALL APRIL'!$B:$BC,54,FALSE)</f>
        <v>50</v>
      </c>
      <c r="M195" s="15"/>
      <c r="N195" s="16">
        <f t="shared" si="10"/>
        <v>50</v>
      </c>
      <c r="O195" s="30" t="s">
        <v>574</v>
      </c>
      <c r="P195" s="31">
        <v>45292</v>
      </c>
      <c r="Q195" s="32" t="s">
        <v>203</v>
      </c>
      <c r="R195" s="33" t="s">
        <v>2247</v>
      </c>
    </row>
    <row r="196" spans="1:18" ht="18.75" x14ac:dyDescent="0.3">
      <c r="A196" s="8">
        <v>187</v>
      </c>
      <c r="B196" s="20" t="s">
        <v>575</v>
      </c>
      <c r="C196" s="21" t="s">
        <v>576</v>
      </c>
      <c r="D196" s="22">
        <v>50</v>
      </c>
      <c r="E196" s="17" t="s">
        <v>30</v>
      </c>
      <c r="F196" s="17" t="s">
        <v>1231</v>
      </c>
      <c r="G196" s="11">
        <v>302.8</v>
      </c>
      <c r="H196" s="29">
        <v>333.08000000000004</v>
      </c>
      <c r="I196" s="13">
        <v>399.69600000000003</v>
      </c>
      <c r="J196" s="11">
        <v>400</v>
      </c>
      <c r="K196" s="11">
        <v>400</v>
      </c>
      <c r="L196" s="14">
        <v>264</v>
      </c>
      <c r="M196" s="15"/>
      <c r="N196" s="16">
        <f t="shared" si="10"/>
        <v>264</v>
      </c>
      <c r="O196" s="30" t="s">
        <v>577</v>
      </c>
      <c r="P196" s="31">
        <v>45200</v>
      </c>
      <c r="Q196" s="32" t="s">
        <v>203</v>
      </c>
      <c r="R196" s="33" t="s">
        <v>578</v>
      </c>
    </row>
    <row r="197" spans="1:18" ht="18.75" x14ac:dyDescent="0.3">
      <c r="A197" s="8">
        <v>188</v>
      </c>
      <c r="B197" s="20" t="s">
        <v>579</v>
      </c>
      <c r="C197" s="69" t="s">
        <v>580</v>
      </c>
      <c r="D197" s="22">
        <v>50</v>
      </c>
      <c r="E197" s="17" t="s">
        <v>19</v>
      </c>
      <c r="F197" s="17" t="s">
        <v>1231</v>
      </c>
      <c r="G197" s="11">
        <v>308.18</v>
      </c>
      <c r="H197" s="12">
        <v>338.99800000000005</v>
      </c>
      <c r="I197" s="13">
        <v>406.79760000000005</v>
      </c>
      <c r="J197" s="11">
        <v>400</v>
      </c>
      <c r="K197" s="11">
        <v>500</v>
      </c>
      <c r="L197" s="14">
        <f>VLOOKUP(B197,'[2]LP OBAT DAN BMHP ALL APRIL'!$B:$BC,54,FALSE)</f>
        <v>74</v>
      </c>
      <c r="M197" s="15"/>
      <c r="N197" s="16">
        <f t="shared" si="10"/>
        <v>74</v>
      </c>
      <c r="O197" s="17" t="s">
        <v>581</v>
      </c>
      <c r="P197" s="18">
        <v>45108</v>
      </c>
      <c r="Q197" s="18" t="s">
        <v>21</v>
      </c>
      <c r="R197" s="23" t="s">
        <v>22</v>
      </c>
    </row>
    <row r="198" spans="1:18" ht="18.75" x14ac:dyDescent="0.3">
      <c r="A198" s="8">
        <v>189</v>
      </c>
      <c r="B198" s="20" t="s">
        <v>582</v>
      </c>
      <c r="C198" s="69" t="s">
        <v>583</v>
      </c>
      <c r="D198" s="17">
        <v>50</v>
      </c>
      <c r="E198" s="17" t="s">
        <v>30</v>
      </c>
      <c r="F198" s="17" t="s">
        <v>1231</v>
      </c>
      <c r="G198" s="11">
        <f>VLOOKUP(B198,'[1]MEI 2022'!$A:$C,3,FALSE)</f>
        <v>308.18181818181813</v>
      </c>
      <c r="H198" s="12">
        <f>VLOOKUP(B198,'[1]MEI 2022'!$A:$D,4,FALSE)</f>
        <v>339</v>
      </c>
      <c r="I198" s="13">
        <f>VLOOKUP(B198,'[1]MEI 2022'!$A:$E,5,FALSE)</f>
        <v>406.8</v>
      </c>
      <c r="J198" s="11">
        <f>ROUNDUP(H198,-2)</f>
        <v>400</v>
      </c>
      <c r="K198" s="11">
        <f>ROUNDUP(I198,-2)</f>
        <v>500</v>
      </c>
      <c r="L198" s="15"/>
      <c r="M198" s="15">
        <f>VLOOKUP(B198,'[1]MEI 2022'!$A:$B,2,FALSE)</f>
        <v>50</v>
      </c>
      <c r="N198" s="15">
        <f t="shared" si="10"/>
        <v>50</v>
      </c>
      <c r="O198" s="17" t="str">
        <f>VLOOKUP(B198,'[1]MEI 2022'!$A:$L,12,FALSE)</f>
        <v xml:space="preserve"> HTMECA16055</v>
      </c>
      <c r="P198" s="18">
        <f>VLOOKUP(B198,'[1]MEI 2022'!$A:$K,11,FALSE)</f>
        <v>45261</v>
      </c>
      <c r="Q198" s="11" t="str">
        <f>VLOOKUP(B198,'[1]MEI 2022'!$A:$G,7,FALSE)</f>
        <v>KP05/15</v>
      </c>
      <c r="R198" s="23" t="str">
        <f>VLOOKUP(B198,'[1]MEI 2022'!$A:$I,9,FALSE)</f>
        <v>APOTEK BUMI MEDIKA GANESA</v>
      </c>
    </row>
    <row r="199" spans="1:18" ht="18.75" x14ac:dyDescent="0.3">
      <c r="A199" s="8">
        <v>190</v>
      </c>
      <c r="B199" s="69" t="s">
        <v>584</v>
      </c>
      <c r="C199" s="40" t="s">
        <v>585</v>
      </c>
      <c r="D199" s="17">
        <v>200</v>
      </c>
      <c r="E199" s="17" t="s">
        <v>30</v>
      </c>
      <c r="F199" s="17" t="s">
        <v>1231</v>
      </c>
      <c r="G199" s="11">
        <v>159.0925</v>
      </c>
      <c r="H199" s="12">
        <v>175.00175000000002</v>
      </c>
      <c r="I199" s="13">
        <v>210.00210000000001</v>
      </c>
      <c r="J199" s="11">
        <v>200</v>
      </c>
      <c r="K199" s="11">
        <v>300</v>
      </c>
      <c r="L199" s="14">
        <f>VLOOKUP(B199,'[2]LP OBAT DAN BMHP ALL APRIL'!$B:$BC,54,FALSE)</f>
        <v>0</v>
      </c>
      <c r="M199" s="15"/>
      <c r="N199" s="16">
        <f t="shared" si="10"/>
        <v>0</v>
      </c>
      <c r="O199" s="17" t="s">
        <v>586</v>
      </c>
      <c r="P199" s="18">
        <v>45170</v>
      </c>
      <c r="Q199" s="11" t="s">
        <v>587</v>
      </c>
      <c r="R199" s="19" t="s">
        <v>22</v>
      </c>
    </row>
    <row r="200" spans="1:18" ht="18.75" x14ac:dyDescent="0.3">
      <c r="A200" s="8">
        <v>191</v>
      </c>
      <c r="B200" s="69" t="s">
        <v>588</v>
      </c>
      <c r="C200" s="40" t="s">
        <v>589</v>
      </c>
      <c r="D200" s="17">
        <v>200</v>
      </c>
      <c r="E200" s="17" t="s">
        <v>30</v>
      </c>
      <c r="F200" s="17" t="s">
        <v>1231</v>
      </c>
      <c r="G200" s="11">
        <f>VLOOKUP(B200,'[1]APR 2022'!$A:$C,3,FALSE)</f>
        <v>172.72499999999999</v>
      </c>
      <c r="H200" s="12">
        <f>VLOOKUP(B200,'[1]APR 2022'!$A:$D,4,FALSE)</f>
        <v>189.9975</v>
      </c>
      <c r="I200" s="13">
        <f>VLOOKUP(B200,'[1]APR 2022'!$A:$E,5,FALSE)</f>
        <v>227.99699999999999</v>
      </c>
      <c r="J200" s="11">
        <f t="shared" ref="J200:K202" si="13">ROUNDUP(H200,-2)</f>
        <v>200</v>
      </c>
      <c r="K200" s="11">
        <f t="shared" si="13"/>
        <v>300</v>
      </c>
      <c r="L200" s="14">
        <f>VLOOKUP(B200,'[2]LP OBAT DAN BMHP ALL APRIL'!$B:$BC,54,FALSE)</f>
        <v>590</v>
      </c>
      <c r="M200" s="15"/>
      <c r="N200" s="26">
        <f t="shared" si="10"/>
        <v>590</v>
      </c>
      <c r="O200" s="17" t="str">
        <f>VLOOKUP(B200,'[1]APR 2022'!$A:$L,12,FALSE)</f>
        <v>HTMFNB21641</v>
      </c>
      <c r="P200" s="18">
        <f>VLOOKUP(B200,'[1]APR 2022'!$A:$K,11,FALSE)</f>
        <v>45323</v>
      </c>
      <c r="Q200" s="11" t="str">
        <f>VLOOKUP(B200,'[1]APR 2022'!$A:$G,7,FALSE)</f>
        <v>KP04/2</v>
      </c>
      <c r="R200" s="19" t="str">
        <f>VLOOKUP(B200,'[1]APR 2022'!$A:$I,9,FALSE)</f>
        <v>PT SINGGASANA WITRA SURYAMAS</v>
      </c>
    </row>
    <row r="201" spans="1:18" ht="18.75" x14ac:dyDescent="0.3">
      <c r="A201" s="8">
        <v>192</v>
      </c>
      <c r="B201" s="69" t="s">
        <v>590</v>
      </c>
      <c r="C201" s="40" t="s">
        <v>591</v>
      </c>
      <c r="D201" s="17">
        <v>200</v>
      </c>
      <c r="E201" s="17" t="s">
        <v>30</v>
      </c>
      <c r="F201" s="17" t="s">
        <v>1231</v>
      </c>
      <c r="G201" s="11">
        <f>VLOOKUP(B201,'[1]MEI 2022'!$A:$C,3,FALSE)</f>
        <v>172.72499999999999</v>
      </c>
      <c r="H201" s="24">
        <f>VLOOKUP(B201,'[1]MEI 2022'!$A:$D,4,FALSE)</f>
        <v>189.9975</v>
      </c>
      <c r="I201" s="13">
        <f>VLOOKUP(B201,'[1]MEI 2022'!$A:$E,5,FALSE)</f>
        <v>227.99699999999999</v>
      </c>
      <c r="J201" s="11">
        <f t="shared" si="13"/>
        <v>200</v>
      </c>
      <c r="K201" s="11">
        <f t="shared" si="13"/>
        <v>300</v>
      </c>
      <c r="L201" s="14"/>
      <c r="M201" s="15">
        <f>VLOOKUP(B201,'[1]MEI 2022'!$A:$B,2,FALSE)</f>
        <v>400</v>
      </c>
      <c r="N201" s="16">
        <f t="shared" si="10"/>
        <v>400</v>
      </c>
      <c r="O201" s="11" t="str">
        <f>VLOOKUP(B201,'[1]MEI 2022'!$A:$L,12,FALSE)</f>
        <v>HTMFNB21578</v>
      </c>
      <c r="P201" s="18">
        <f>VLOOKUP(B201,'[1]MEI 2022'!$A:$K,11,FALSE)</f>
        <v>45323</v>
      </c>
      <c r="Q201" s="18" t="str">
        <f>VLOOKUP(B201,'[1]MEI 2022'!$A:$G,7,FALSE)</f>
        <v>KP05/6</v>
      </c>
      <c r="R201" s="23" t="str">
        <f>VLOOKUP(B201,'[1]MEI 2022'!$A:$I,9,FALSE)</f>
        <v>PT Singgasana Witra Suryamas</v>
      </c>
    </row>
    <row r="202" spans="1:18" ht="18.75" x14ac:dyDescent="0.3">
      <c r="A202" s="8">
        <v>193</v>
      </c>
      <c r="B202" s="69" t="s">
        <v>592</v>
      </c>
      <c r="C202" s="40" t="s">
        <v>593</v>
      </c>
      <c r="D202" s="17">
        <v>200</v>
      </c>
      <c r="E202" s="17" t="s">
        <v>30</v>
      </c>
      <c r="F202" s="17" t="s">
        <v>1231</v>
      </c>
      <c r="G202" s="11">
        <f>VLOOKUP(B202,'[1]MEI 2022'!$A:$C,3,FALSE)</f>
        <v>159.09090909090907</v>
      </c>
      <c r="H202" s="24">
        <f>VLOOKUP(B202,'[1]MEI 2022'!$A:$D,4,FALSE)</f>
        <v>175</v>
      </c>
      <c r="I202" s="13">
        <f>VLOOKUP(B202,'[1]MEI 2022'!$A:$E,5,FALSE)</f>
        <v>210</v>
      </c>
      <c r="J202" s="11">
        <f t="shared" si="13"/>
        <v>200</v>
      </c>
      <c r="K202" s="11">
        <f t="shared" si="13"/>
        <v>300</v>
      </c>
      <c r="L202" s="14"/>
      <c r="M202" s="15">
        <f>VLOOKUP(B202,'[1]MEI 2022'!$A:$B,2,FALSE)</f>
        <v>600</v>
      </c>
      <c r="N202" s="16">
        <f t="shared" ref="N202:N265" si="14">L202+M202</f>
        <v>600</v>
      </c>
      <c r="O202" s="11" t="str">
        <f>VLOOKUP(B202,'[1]MEI 2022'!$A:$L,12,FALSE)</f>
        <v>HTMFNB22847</v>
      </c>
      <c r="P202" s="18">
        <f>VLOOKUP(B202,'[1]MEI 2022'!$A:$K,11,FALSE)</f>
        <v>45383</v>
      </c>
      <c r="Q202" s="18" t="str">
        <f>VLOOKUP(B202,'[1]MEI 2022'!$A:$G,7,FALSE)</f>
        <v>KP05/10</v>
      </c>
      <c r="R202" s="23" t="str">
        <f>VLOOKUP(B202,'[1]MEI 2022'!$A:$I,9,FALSE)</f>
        <v>PT KUDAMAS JAYA MAKMUR SENTOSA</v>
      </c>
    </row>
    <row r="203" spans="1:18" ht="18.75" x14ac:dyDescent="0.3">
      <c r="A203" s="8">
        <v>194</v>
      </c>
      <c r="B203" s="20" t="s">
        <v>594</v>
      </c>
      <c r="C203" s="21" t="s">
        <v>595</v>
      </c>
      <c r="D203" s="22">
        <v>100</v>
      </c>
      <c r="E203" s="17" t="s">
        <v>30</v>
      </c>
      <c r="F203" s="17" t="s">
        <v>1231</v>
      </c>
      <c r="G203" s="11">
        <v>272.72727272727269</v>
      </c>
      <c r="H203" s="29">
        <v>300</v>
      </c>
      <c r="I203" s="13">
        <v>360</v>
      </c>
      <c r="J203" s="11">
        <v>300</v>
      </c>
      <c r="K203" s="11">
        <v>400</v>
      </c>
      <c r="L203" s="14">
        <f>VLOOKUP(B203,'[2]LP OBAT DAN BMHP ALL APRIL'!$B:$BC,54,FALSE)</f>
        <v>0</v>
      </c>
      <c r="M203" s="15"/>
      <c r="N203" s="16">
        <f t="shared" si="14"/>
        <v>0</v>
      </c>
      <c r="O203" s="30">
        <v>60830</v>
      </c>
      <c r="P203" s="31">
        <v>44682</v>
      </c>
      <c r="Q203" s="32" t="s">
        <v>596</v>
      </c>
      <c r="R203" s="33" t="s">
        <v>597</v>
      </c>
    </row>
    <row r="204" spans="1:18" ht="18.75" x14ac:dyDescent="0.3">
      <c r="A204" s="8">
        <v>195</v>
      </c>
      <c r="B204" s="20" t="s">
        <v>598</v>
      </c>
      <c r="C204" s="21" t="s">
        <v>599</v>
      </c>
      <c r="D204" s="22">
        <v>100</v>
      </c>
      <c r="E204" s="17" t="s">
        <v>30</v>
      </c>
      <c r="F204" s="17" t="s">
        <v>1231</v>
      </c>
      <c r="G204" s="11">
        <f>VLOOKUP(B204,'[1]MAR 2022'!$A:$D,3,FALSE)</f>
        <v>303.03030303030306</v>
      </c>
      <c r="H204" s="12">
        <f>VLOOKUP(B204,'[1]MAR 2022'!$A:$D,4,FALSE)</f>
        <v>333.33333333333337</v>
      </c>
      <c r="I204" s="13">
        <f>VLOOKUP(B204,'[1]MAR 2022'!$A:$E,5,FALSE)</f>
        <v>400</v>
      </c>
      <c r="J204" s="11">
        <f>ROUNDUP(H204,-2)</f>
        <v>400</v>
      </c>
      <c r="K204" s="11">
        <f>ROUNDUP(I204,-2)</f>
        <v>400</v>
      </c>
      <c r="L204" s="14">
        <f>VLOOKUP(B204,'[2]LP OBAT DAN BMHP ALL APRIL'!$B:$BC,54,FALSE)</f>
        <v>0</v>
      </c>
      <c r="M204" s="15"/>
      <c r="N204" s="16">
        <f t="shared" si="14"/>
        <v>0</v>
      </c>
      <c r="O204" s="17" t="str">
        <f>VLOOKUP(B204,'[1]MAR 2022'!$A:$L,12,FALSE)</f>
        <v>2112055</v>
      </c>
      <c r="P204" s="18">
        <f>VLOOKUP(B204,'[1]MAR 2022'!$A:$K,11,FALSE)</f>
        <v>45261</v>
      </c>
      <c r="Q204" s="11" t="str">
        <f>VLOOKUP(B204,'[1]MAR 2022'!$A:$G,7,FALSE)</f>
        <v>KP03/16</v>
      </c>
      <c r="R204" s="19" t="str">
        <f>VLOOKUP(B204,'[1]MAR 2022'!$A:$I,9,FALSE)</f>
        <v>APOTEK BUMI MEDIKA GANESA</v>
      </c>
    </row>
    <row r="205" spans="1:18" ht="18.75" x14ac:dyDescent="0.3">
      <c r="A205" s="8">
        <v>196</v>
      </c>
      <c r="B205" s="20" t="s">
        <v>600</v>
      </c>
      <c r="C205" s="21" t="s">
        <v>601</v>
      </c>
      <c r="D205" s="22">
        <v>100</v>
      </c>
      <c r="E205" s="17" t="s">
        <v>30</v>
      </c>
      <c r="F205" s="17" t="s">
        <v>1231</v>
      </c>
      <c r="G205" s="11">
        <f>VLOOKUP(B205,'[1]APR 2022'!$A:$C,3,FALSE)</f>
        <v>259.08345000000003</v>
      </c>
      <c r="H205" s="12">
        <f>VLOOKUP(B205,'[1]APR 2022'!$A:$D,4,FALSE)</f>
        <v>284.99179500000008</v>
      </c>
      <c r="I205" s="13">
        <f>VLOOKUP(B205,'[1]APR 2022'!$A:$E,5,FALSE)</f>
        <v>341.99015400000008</v>
      </c>
      <c r="J205" s="11">
        <f>ROUNDUP(H205,-2)</f>
        <v>300</v>
      </c>
      <c r="K205" s="11">
        <f>ROUNDUP(I205,-2)</f>
        <v>400</v>
      </c>
      <c r="L205" s="14">
        <f>VLOOKUP(B205,'[2]LP OBAT DAN BMHP ALL APRIL'!$B:$BC,54,FALSE)</f>
        <v>440</v>
      </c>
      <c r="M205" s="15"/>
      <c r="N205" s="26">
        <f t="shared" si="14"/>
        <v>440</v>
      </c>
      <c r="O205" s="17" t="str">
        <f>VLOOKUP(B205,'[1]APR 2022'!$A:$L,12,FALSE)</f>
        <v>HTMPSD21311</v>
      </c>
      <c r="P205" s="18">
        <f>VLOOKUP(B205,'[1]APR 2022'!$A:$K,11,FALSE)</f>
        <v>45292</v>
      </c>
      <c r="Q205" s="11" t="str">
        <f>VLOOKUP(B205,'[1]APR 2022'!$A:$G,7,FALSE)</f>
        <v>KP04/3</v>
      </c>
      <c r="R205" s="19" t="str">
        <f>VLOOKUP(B205,'[1]APR 2022'!$A:$I,9,FALSE)</f>
        <v>PT Enseval Putera Megatrading</v>
      </c>
    </row>
    <row r="206" spans="1:18" ht="18.75" x14ac:dyDescent="0.3">
      <c r="A206" s="8">
        <v>197</v>
      </c>
      <c r="B206" s="20" t="s">
        <v>602</v>
      </c>
      <c r="C206" s="21" t="s">
        <v>603</v>
      </c>
      <c r="D206" s="22">
        <v>100</v>
      </c>
      <c r="E206" s="17" t="s">
        <v>30</v>
      </c>
      <c r="F206" s="17" t="s">
        <v>1231</v>
      </c>
      <c r="G206" s="11">
        <v>130</v>
      </c>
      <c r="H206" s="29">
        <v>143</v>
      </c>
      <c r="I206" s="13">
        <v>171.6</v>
      </c>
      <c r="J206" s="11">
        <v>200</v>
      </c>
      <c r="K206" s="11">
        <v>200</v>
      </c>
      <c r="L206" s="14">
        <f>VLOOKUP(B206,'[2]LP OBAT DAN BMHP ALL APRIL'!$B:$BC,54,FALSE)</f>
        <v>80</v>
      </c>
      <c r="M206" s="15"/>
      <c r="N206" s="16">
        <f t="shared" si="14"/>
        <v>80</v>
      </c>
      <c r="O206" s="30" t="s">
        <v>604</v>
      </c>
      <c r="P206" s="31">
        <v>44987</v>
      </c>
      <c r="Q206" s="32">
        <v>2801956245</v>
      </c>
      <c r="R206" s="33" t="s">
        <v>258</v>
      </c>
    </row>
    <row r="207" spans="1:18" ht="18.75" x14ac:dyDescent="0.3">
      <c r="A207" s="8">
        <v>198</v>
      </c>
      <c r="B207" s="20" t="s">
        <v>605</v>
      </c>
      <c r="C207" s="21" t="s">
        <v>606</v>
      </c>
      <c r="D207" s="17">
        <v>100</v>
      </c>
      <c r="E207" s="17" t="s">
        <v>30</v>
      </c>
      <c r="F207" s="17" t="s">
        <v>1231</v>
      </c>
      <c r="G207" s="11">
        <f>VLOOKUP(B207,'[3]JAN 2022'!$A:$C,3,FALSE)</f>
        <v>219.99999999999997</v>
      </c>
      <c r="H207" s="24">
        <f>VLOOKUP(B207,'[3]JAN 2022'!$A:$D,4,FALSE)</f>
        <v>242</v>
      </c>
      <c r="I207" s="13">
        <f>VLOOKUP(B207,'[3]JAN 2022'!$A:$E,5,FALSE)</f>
        <v>290.39999999999998</v>
      </c>
      <c r="J207" s="11">
        <f>ROUNDUP(H207,-2)</f>
        <v>300</v>
      </c>
      <c r="K207" s="11">
        <f>ROUNDUP(I207,-2)</f>
        <v>300</v>
      </c>
      <c r="L207" s="14">
        <f>VLOOKUP(B207,'[2]LP OBAT DAN BMHP ALL APRIL'!$B:$BC,54,FALSE)</f>
        <v>213</v>
      </c>
      <c r="M207" s="15"/>
      <c r="N207" s="16">
        <f t="shared" si="14"/>
        <v>213</v>
      </c>
      <c r="O207" s="11" t="str">
        <f>VLOOKUP(B207,'[3]JAN 2022'!$A:$L,12,FALSE)</f>
        <v>046413</v>
      </c>
      <c r="P207" s="18">
        <f>VLOOKUP(B207,'[3]JAN 2022'!$A:$K,11,FALSE)</f>
        <v>45962</v>
      </c>
      <c r="Q207" s="18" t="str">
        <f>VLOOKUP(B207,'[3]JAN 2022'!$A:$G,7,FALSE)</f>
        <v>KP01/03</v>
      </c>
      <c r="R207" s="23" t="str">
        <f>VLOOKUP(B207,'[3]JAN 2022'!$A:$I,9,FALSE)</f>
        <v>PT KUDAMAS JAYA MAKMUR SENTOSA</v>
      </c>
    </row>
    <row r="208" spans="1:18" ht="18.75" x14ac:dyDescent="0.3">
      <c r="A208" s="8">
        <v>199</v>
      </c>
      <c r="B208" s="20" t="s">
        <v>607</v>
      </c>
      <c r="C208" s="21" t="s">
        <v>608</v>
      </c>
      <c r="D208" s="22">
        <v>1</v>
      </c>
      <c r="E208" s="17" t="s">
        <v>27</v>
      </c>
      <c r="F208" s="17" t="s">
        <v>1231</v>
      </c>
      <c r="G208" s="11">
        <v>3250</v>
      </c>
      <c r="H208" s="29">
        <v>3575.0000000000005</v>
      </c>
      <c r="I208" s="13">
        <v>4290</v>
      </c>
      <c r="J208" s="11">
        <v>3600</v>
      </c>
      <c r="K208" s="11">
        <v>4300</v>
      </c>
      <c r="L208" s="14">
        <f>VLOOKUP(B208,'[2]LP OBAT DAN BMHP ALL APRIL'!$B:$BC,54,FALSE)</f>
        <v>3</v>
      </c>
      <c r="M208" s="15"/>
      <c r="N208" s="16">
        <f t="shared" si="14"/>
        <v>3</v>
      </c>
      <c r="O208" s="30" t="s">
        <v>609</v>
      </c>
      <c r="P208" s="31">
        <v>44713</v>
      </c>
      <c r="Q208" s="32">
        <v>2801956245</v>
      </c>
      <c r="R208" s="33" t="s">
        <v>258</v>
      </c>
    </row>
    <row r="209" spans="1:18" ht="18.75" x14ac:dyDescent="0.3">
      <c r="A209" s="8">
        <v>200</v>
      </c>
      <c r="B209" s="20" t="s">
        <v>610</v>
      </c>
      <c r="C209" s="21" t="s">
        <v>611</v>
      </c>
      <c r="D209" s="22">
        <v>1</v>
      </c>
      <c r="E209" s="17" t="s">
        <v>27</v>
      </c>
      <c r="F209" s="17" t="s">
        <v>1231</v>
      </c>
      <c r="G209" s="11">
        <v>3250</v>
      </c>
      <c r="H209" s="29">
        <v>3575.0000000000005</v>
      </c>
      <c r="I209" s="13">
        <v>4290</v>
      </c>
      <c r="J209" s="11">
        <v>3600</v>
      </c>
      <c r="K209" s="11">
        <v>4300</v>
      </c>
      <c r="L209" s="14">
        <f>VLOOKUP(B209,'[2]LP OBAT DAN BMHP ALL APRIL'!$B:$BC,54,FALSE)</f>
        <v>2</v>
      </c>
      <c r="M209" s="15"/>
      <c r="N209" s="16">
        <f t="shared" si="14"/>
        <v>2</v>
      </c>
      <c r="O209" s="30" t="s">
        <v>612</v>
      </c>
      <c r="P209" s="31">
        <v>45078</v>
      </c>
      <c r="Q209" s="32" t="s">
        <v>203</v>
      </c>
      <c r="R209" s="33" t="s">
        <v>56</v>
      </c>
    </row>
    <row r="210" spans="1:18" ht="18.75" x14ac:dyDescent="0.3">
      <c r="A210" s="8">
        <v>201</v>
      </c>
      <c r="B210" s="20" t="s">
        <v>613</v>
      </c>
      <c r="C210" s="21" t="s">
        <v>614</v>
      </c>
      <c r="D210" s="22">
        <v>10</v>
      </c>
      <c r="E210" s="17" t="s">
        <v>27</v>
      </c>
      <c r="F210" s="17" t="s">
        <v>1231</v>
      </c>
      <c r="G210" s="11">
        <v>2772.681818181818</v>
      </c>
      <c r="H210" s="12">
        <v>3049.95</v>
      </c>
      <c r="I210" s="13">
        <v>3659.9399999999996</v>
      </c>
      <c r="J210" s="11">
        <v>3100</v>
      </c>
      <c r="K210" s="11">
        <v>3700</v>
      </c>
      <c r="L210" s="14">
        <f>VLOOKUP(B210,'[2]LP OBAT DAN BMHP ALL APRIL'!$B:$BC,54,FALSE)</f>
        <v>20</v>
      </c>
      <c r="M210" s="15"/>
      <c r="N210" s="16">
        <f t="shared" si="14"/>
        <v>20</v>
      </c>
      <c r="O210" s="17" t="s">
        <v>615</v>
      </c>
      <c r="P210" s="18">
        <v>45170</v>
      </c>
      <c r="Q210" s="11" t="s">
        <v>64</v>
      </c>
      <c r="R210" s="19" t="s">
        <v>65</v>
      </c>
    </row>
    <row r="211" spans="1:18" ht="18.75" x14ac:dyDescent="0.3">
      <c r="A211" s="8">
        <v>202</v>
      </c>
      <c r="B211" s="70" t="s">
        <v>616</v>
      </c>
      <c r="C211" s="38" t="s">
        <v>617</v>
      </c>
      <c r="D211" s="22">
        <v>1</v>
      </c>
      <c r="E211" s="17" t="s">
        <v>53</v>
      </c>
      <c r="F211" s="17" t="s">
        <v>1231</v>
      </c>
      <c r="G211" s="11">
        <f>VLOOKUP(B211,'[1]MAR 2022'!$A:$C,3,FALSE)</f>
        <v>29818.181818181816</v>
      </c>
      <c r="H211" s="12">
        <f>VLOOKUP(B211,'[1]MAR 2022'!$A:$D,4,FALSE)</f>
        <v>32800</v>
      </c>
      <c r="I211" s="13">
        <f>VLOOKUP(B211,'[1]MAR 2022'!$A:$E,5,FALSE)</f>
        <v>39360</v>
      </c>
      <c r="J211" s="11">
        <f t="shared" ref="J211:K214" si="15">ROUNDUP(H211,-2)</f>
        <v>32800</v>
      </c>
      <c r="K211" s="11">
        <f t="shared" si="15"/>
        <v>39400</v>
      </c>
      <c r="L211" s="14">
        <f>VLOOKUP(B211,'[2]LP OBAT DAN BMHP ALL APRIL'!$B:$BC,54,FALSE)</f>
        <v>1</v>
      </c>
      <c r="M211" s="15"/>
      <c r="N211" s="16">
        <f t="shared" si="14"/>
        <v>1</v>
      </c>
      <c r="O211" s="17" t="str">
        <f>VLOOKUP(B211,'[1]MAR 2022'!$A:$L,12,FALSE)</f>
        <v>10308</v>
      </c>
      <c r="P211" s="18">
        <f>VLOOKUP(B211,'[1]MAR 2022'!$A:$K,11,FALSE)</f>
        <v>45352</v>
      </c>
      <c r="Q211" s="11" t="str">
        <f>VLOOKUP(B211,'[1]MAR 2022'!$A:$G,7,FALSE)</f>
        <v>KP03/3</v>
      </c>
      <c r="R211" s="19" t="str">
        <f>VLOOKUP(B211,'[1]MAR 2022'!$A:$I,9,FALSE)</f>
        <v>PT PLANET EXCELENCIA PHARMACY</v>
      </c>
    </row>
    <row r="212" spans="1:18" ht="18.75" x14ac:dyDescent="0.3">
      <c r="A212" s="8">
        <v>203</v>
      </c>
      <c r="B212" s="20" t="s">
        <v>618</v>
      </c>
      <c r="C212" s="21" t="s">
        <v>619</v>
      </c>
      <c r="D212" s="17">
        <v>1</v>
      </c>
      <c r="E212" s="17" t="s">
        <v>53</v>
      </c>
      <c r="F212" s="17" t="s">
        <v>1231</v>
      </c>
      <c r="G212" s="11">
        <f>VLOOKUP(B212,'[3]JAN 2022'!$A:$C,3,FALSE)</f>
        <v>19545</v>
      </c>
      <c r="H212" s="24">
        <f>VLOOKUP(B212,'[3]JAN 2022'!$A:$D,4,FALSE)</f>
        <v>21499.5</v>
      </c>
      <c r="I212" s="13">
        <f>VLOOKUP(B212,'[3]JAN 2022'!$A:$E,5,FALSE)</f>
        <v>25799.399999999998</v>
      </c>
      <c r="J212" s="11">
        <f t="shared" si="15"/>
        <v>21500</v>
      </c>
      <c r="K212" s="11">
        <f t="shared" si="15"/>
        <v>25800</v>
      </c>
      <c r="L212" s="14">
        <f>VLOOKUP(B212,'[2]LP OBAT DAN BMHP ALL APRIL'!$B:$BC,54,FALSE)</f>
        <v>0</v>
      </c>
      <c r="M212" s="15"/>
      <c r="N212" s="16">
        <f t="shared" si="14"/>
        <v>0</v>
      </c>
      <c r="O212" s="11" t="str">
        <f>VLOOKUP(B212,'[3]JAN 2022'!$A:$L,12,FALSE)</f>
        <v>10719</v>
      </c>
      <c r="P212" s="18">
        <f>VLOOKUP(B212,'[3]JAN 2022'!$A:$K,11,FALSE)</f>
        <v>45474</v>
      </c>
      <c r="Q212" s="18" t="str">
        <f>VLOOKUP(B212,'[3]JAN 2022'!$A:$G,7,FALSE)</f>
        <v>KP01/03</v>
      </c>
      <c r="R212" s="23" t="str">
        <f>VLOOKUP(B212,'[3]JAN 2022'!$A:$I,9,FALSE)</f>
        <v>PT KUDAMAS JAYA MAKMUR SENTOSA</v>
      </c>
    </row>
    <row r="213" spans="1:18" ht="18.75" x14ac:dyDescent="0.3">
      <c r="A213" s="8">
        <v>204</v>
      </c>
      <c r="B213" s="20" t="s">
        <v>620</v>
      </c>
      <c r="C213" s="21" t="s">
        <v>621</v>
      </c>
      <c r="D213" s="17">
        <v>1</v>
      </c>
      <c r="E213" s="17" t="s">
        <v>53</v>
      </c>
      <c r="F213" s="17" t="s">
        <v>1231</v>
      </c>
      <c r="G213" s="11">
        <f>VLOOKUP(B213,'[1]APR 2022'!$A:$C,3,FALSE)</f>
        <v>25000</v>
      </c>
      <c r="H213" s="12">
        <f>VLOOKUP(B213,'[1]APR 2022'!$A:$D,4,FALSE)</f>
        <v>27500.000000000004</v>
      </c>
      <c r="I213" s="13">
        <f>VLOOKUP(B213,'[1]APR 2022'!$A:$E,5,FALSE)</f>
        <v>33000</v>
      </c>
      <c r="J213" s="11">
        <f t="shared" si="15"/>
        <v>27500</v>
      </c>
      <c r="K213" s="11">
        <f t="shared" si="15"/>
        <v>33000</v>
      </c>
      <c r="L213" s="14">
        <f>VLOOKUP(B213,'[2]LP OBAT DAN BMHP ALL APRIL'!$B:$BC,54,FALSE)</f>
        <v>3</v>
      </c>
      <c r="M213" s="15"/>
      <c r="N213" s="26">
        <f t="shared" si="14"/>
        <v>3</v>
      </c>
      <c r="O213" s="17" t="str">
        <f>VLOOKUP(B213,'[1]APR 2022'!$A:$L,12,FALSE)</f>
        <v>11001</v>
      </c>
      <c r="P213" s="18">
        <f>VLOOKUP(B213,'[1]APR 2022'!$A:$K,11,FALSE)</f>
        <v>45566</v>
      </c>
      <c r="Q213" s="11" t="str">
        <f>VLOOKUP(B213,'[1]APR 2022'!$A:$G,7,FALSE)</f>
        <v>KP04/2</v>
      </c>
      <c r="R213" s="19" t="str">
        <f>VLOOKUP(B213,'[1]APR 2022'!$A:$I,9,FALSE)</f>
        <v>PT SINGGASANA WITRA SURYAMAS</v>
      </c>
    </row>
    <row r="214" spans="1:18" ht="18.75" x14ac:dyDescent="0.3">
      <c r="A214" s="8">
        <v>205</v>
      </c>
      <c r="B214" s="20" t="s">
        <v>622</v>
      </c>
      <c r="C214" s="21" t="s">
        <v>623</v>
      </c>
      <c r="D214" s="17">
        <v>1</v>
      </c>
      <c r="E214" s="17" t="s">
        <v>53</v>
      </c>
      <c r="F214" s="17" t="s">
        <v>1231</v>
      </c>
      <c r="G214" s="11">
        <f>VLOOKUP(B214,'[1]MEI 2022'!$A:$C,3,FALSE)</f>
        <v>19727.272727272724</v>
      </c>
      <c r="H214" s="24">
        <f>VLOOKUP(B214,'[1]MEI 2022'!$A:$D,4,FALSE)</f>
        <v>21700</v>
      </c>
      <c r="I214" s="13">
        <f>VLOOKUP(B214,'[1]MEI 2022'!$A:$E,5,FALSE)</f>
        <v>26040</v>
      </c>
      <c r="J214" s="11">
        <f t="shared" si="15"/>
        <v>21700</v>
      </c>
      <c r="K214" s="11">
        <f t="shared" si="15"/>
        <v>26100</v>
      </c>
      <c r="L214" s="14"/>
      <c r="M214" s="15">
        <f>VLOOKUP(B214,'[1]MEI 2022'!$A:$B,2,FALSE)</f>
        <v>10</v>
      </c>
      <c r="N214" s="16">
        <f t="shared" si="14"/>
        <v>10</v>
      </c>
      <c r="O214" s="11" t="str">
        <f>VLOOKUP(B214,'[1]MEI 2022'!$A:$L,12,FALSE)</f>
        <v>10929</v>
      </c>
      <c r="P214" s="18">
        <f>VLOOKUP(B214,'[1]MEI 2022'!$A:$K,11,FALSE)</f>
        <v>45536</v>
      </c>
      <c r="Q214" s="18" t="str">
        <f>VLOOKUP(B214,'[1]MEI 2022'!$A:$G,7,FALSE)</f>
        <v>KP05/2</v>
      </c>
      <c r="R214" s="23" t="str">
        <f>VLOOKUP(B214,'[1]MEI 2022'!$A:$I,9,FALSE)</f>
        <v>PT KUDAMAS JAYA MAKMUR SENTOSA</v>
      </c>
    </row>
    <row r="215" spans="1:18" ht="18.75" x14ac:dyDescent="0.3">
      <c r="A215" s="8">
        <v>206</v>
      </c>
      <c r="B215" s="9" t="s">
        <v>624</v>
      </c>
      <c r="C215" s="10" t="s">
        <v>625</v>
      </c>
      <c r="D215" s="8">
        <v>1</v>
      </c>
      <c r="E215" s="8" t="s">
        <v>458</v>
      </c>
      <c r="F215" s="17" t="s">
        <v>1231</v>
      </c>
      <c r="G215" s="19">
        <v>14550</v>
      </c>
      <c r="H215" s="59">
        <v>16005.000000000002</v>
      </c>
      <c r="I215" s="60">
        <v>19206</v>
      </c>
      <c r="J215" s="19">
        <v>16100</v>
      </c>
      <c r="K215" s="19">
        <v>19300</v>
      </c>
      <c r="L215" s="14">
        <f>VLOOKUP(B215,'[2]LP OBAT DAN BMHP ALL APRIL'!$B:$BC,54,FALSE)</f>
        <v>8</v>
      </c>
      <c r="M215" s="15"/>
      <c r="N215" s="61">
        <f t="shared" si="14"/>
        <v>8</v>
      </c>
      <c r="O215" s="8" t="s">
        <v>626</v>
      </c>
      <c r="P215" s="23">
        <v>45108</v>
      </c>
      <c r="Q215" s="19" t="s">
        <v>627</v>
      </c>
      <c r="R215" s="19" t="s">
        <v>100</v>
      </c>
    </row>
    <row r="216" spans="1:18" ht="18.75" x14ac:dyDescent="0.3">
      <c r="A216" s="8">
        <v>207</v>
      </c>
      <c r="B216" s="9" t="s">
        <v>628</v>
      </c>
      <c r="C216" s="10" t="s">
        <v>629</v>
      </c>
      <c r="D216" s="8">
        <v>1</v>
      </c>
      <c r="E216" s="8" t="s">
        <v>458</v>
      </c>
      <c r="F216" s="17" t="s">
        <v>1231</v>
      </c>
      <c r="G216" s="19">
        <v>6818.181818181818</v>
      </c>
      <c r="H216" s="59">
        <v>7500</v>
      </c>
      <c r="I216" s="60">
        <v>9000</v>
      </c>
      <c r="J216" s="19">
        <v>7500</v>
      </c>
      <c r="K216" s="19">
        <v>9000</v>
      </c>
      <c r="L216" s="14">
        <f>VLOOKUP(B216,'[2]LP OBAT DAN BMHP ALL APRIL'!$B:$BC,54,FALSE)</f>
        <v>0</v>
      </c>
      <c r="M216" s="15"/>
      <c r="N216" s="61">
        <f t="shared" si="14"/>
        <v>0</v>
      </c>
      <c r="O216" s="8" t="s">
        <v>630</v>
      </c>
      <c r="P216" s="23">
        <v>46204</v>
      </c>
      <c r="Q216" s="19" t="s">
        <v>418</v>
      </c>
      <c r="R216" s="19" t="s">
        <v>65</v>
      </c>
    </row>
    <row r="217" spans="1:18" ht="18.75" x14ac:dyDescent="0.3">
      <c r="A217" s="8">
        <v>208</v>
      </c>
      <c r="B217" s="9" t="s">
        <v>631</v>
      </c>
      <c r="C217" s="10" t="s">
        <v>632</v>
      </c>
      <c r="D217" s="8">
        <v>1</v>
      </c>
      <c r="E217" s="8" t="s">
        <v>458</v>
      </c>
      <c r="F217" s="17" t="s">
        <v>1231</v>
      </c>
      <c r="G217" s="19">
        <v>6818.181818181818</v>
      </c>
      <c r="H217" s="59">
        <v>7500</v>
      </c>
      <c r="I217" s="60">
        <v>9000</v>
      </c>
      <c r="J217" s="19">
        <v>7500</v>
      </c>
      <c r="K217" s="19">
        <v>9000</v>
      </c>
      <c r="L217" s="14">
        <f>VLOOKUP(B217,'[2]LP OBAT DAN BMHP ALL APRIL'!$B:$BC,54,FALSE)</f>
        <v>16</v>
      </c>
      <c r="M217" s="15"/>
      <c r="N217" s="61">
        <f t="shared" si="14"/>
        <v>16</v>
      </c>
      <c r="O217" s="8" t="s">
        <v>633</v>
      </c>
      <c r="P217" s="23">
        <v>46204</v>
      </c>
      <c r="Q217" s="19" t="s">
        <v>130</v>
      </c>
      <c r="R217" s="19" t="s">
        <v>65</v>
      </c>
    </row>
    <row r="218" spans="1:18" ht="18.75" x14ac:dyDescent="0.3">
      <c r="A218" s="8">
        <v>209</v>
      </c>
      <c r="B218" s="20" t="s">
        <v>634</v>
      </c>
      <c r="C218" s="21" t="s">
        <v>635</v>
      </c>
      <c r="D218" s="22">
        <v>100</v>
      </c>
      <c r="E218" s="17" t="s">
        <v>30</v>
      </c>
      <c r="F218" s="17" t="s">
        <v>1231</v>
      </c>
      <c r="G218" s="11">
        <v>55</v>
      </c>
      <c r="H218" s="29">
        <v>60.500000000000007</v>
      </c>
      <c r="I218" s="13">
        <v>72.600000000000009</v>
      </c>
      <c r="J218" s="11">
        <v>100</v>
      </c>
      <c r="K218" s="11">
        <v>100</v>
      </c>
      <c r="L218" s="14">
        <f>VLOOKUP(B218,'[2]LP OBAT DAN BMHP ALL APRIL'!$B:$BC,54,FALSE)</f>
        <v>665</v>
      </c>
      <c r="M218" s="15"/>
      <c r="N218" s="16">
        <f t="shared" si="14"/>
        <v>665</v>
      </c>
      <c r="O218" s="71" t="s">
        <v>636</v>
      </c>
      <c r="P218" s="31">
        <v>45200</v>
      </c>
      <c r="Q218" s="32" t="s">
        <v>637</v>
      </c>
      <c r="R218" s="33" t="s">
        <v>638</v>
      </c>
    </row>
    <row r="219" spans="1:18" ht="18.75" x14ac:dyDescent="0.3">
      <c r="A219" s="8">
        <v>210</v>
      </c>
      <c r="B219" s="72" t="s">
        <v>639</v>
      </c>
      <c r="C219" s="21" t="s">
        <v>640</v>
      </c>
      <c r="D219" s="22">
        <v>50</v>
      </c>
      <c r="E219" s="17" t="s">
        <v>30</v>
      </c>
      <c r="F219" s="17" t="s">
        <v>1231</v>
      </c>
      <c r="G219" s="11">
        <f>VLOOKUP(B219,'[1]APR 2022'!$A:$C,3,FALSE)</f>
        <v>300</v>
      </c>
      <c r="H219" s="12">
        <f>VLOOKUP(B219,'[1]APR 2022'!$A:$D,4,FALSE)</f>
        <v>330</v>
      </c>
      <c r="I219" s="13">
        <f>VLOOKUP(B219,'[1]APR 2022'!$A:$E,5,FALSE)</f>
        <v>396</v>
      </c>
      <c r="J219" s="11">
        <f t="shared" ref="J219:K221" si="16">ROUNDUP(H219,-2)</f>
        <v>400</v>
      </c>
      <c r="K219" s="11">
        <f t="shared" si="16"/>
        <v>400</v>
      </c>
      <c r="L219" s="14">
        <f>VLOOKUP(B219,'[2]LP OBAT DAN BMHP ALL APRIL'!$B:$BC,54,FALSE)</f>
        <v>62</v>
      </c>
      <c r="M219" s="15"/>
      <c r="N219" s="26">
        <f t="shared" si="14"/>
        <v>62</v>
      </c>
      <c r="O219" s="17" t="str">
        <f>VLOOKUP(B219,'[1]APR 2022'!$A:$L,12,FALSE)</f>
        <v>043413</v>
      </c>
      <c r="P219" s="18">
        <f>VLOOKUP(B219,'[1]APR 2022'!$A:$K,11,FALSE)</f>
        <v>45231</v>
      </c>
      <c r="Q219" s="11" t="str">
        <f>VLOOKUP(B219,'[1]APR 2022'!$A:$G,7,FALSE)</f>
        <v>KP04/2</v>
      </c>
      <c r="R219" s="19" t="str">
        <f>VLOOKUP(B219,'[1]APR 2022'!$A:$I,9,FALSE)</f>
        <v>PT SINGGASANA WITRA SURYAMAS</v>
      </c>
    </row>
    <row r="220" spans="1:18" ht="18.75" x14ac:dyDescent="0.3">
      <c r="A220" s="8">
        <v>211</v>
      </c>
      <c r="B220" s="72" t="s">
        <v>641</v>
      </c>
      <c r="C220" s="21" t="s">
        <v>642</v>
      </c>
      <c r="D220" s="22">
        <v>50</v>
      </c>
      <c r="E220" s="17" t="s">
        <v>30</v>
      </c>
      <c r="F220" s="17" t="s">
        <v>1231</v>
      </c>
      <c r="G220" s="11">
        <f>VLOOKUP(B220,'[1]APR 2022'!$A:$C,3,FALSE)</f>
        <v>300</v>
      </c>
      <c r="H220" s="24">
        <f>VLOOKUP(B220,'[1]APR 2022'!$A:$D,4,FALSE)</f>
        <v>330</v>
      </c>
      <c r="I220" s="13">
        <f>VLOOKUP(B220,'[1]APR 2022'!$A:$E,5,FALSE)</f>
        <v>396</v>
      </c>
      <c r="J220" s="11">
        <f t="shared" si="16"/>
        <v>400</v>
      </c>
      <c r="K220" s="11">
        <f t="shared" si="16"/>
        <v>400</v>
      </c>
      <c r="L220" s="14">
        <f>VLOOKUP(B220,'[2]LP OBAT DAN BMHP ALL APRIL'!$B:$BC,54,FALSE)</f>
        <v>200</v>
      </c>
      <c r="M220" s="15"/>
      <c r="N220" s="16">
        <f t="shared" si="14"/>
        <v>200</v>
      </c>
      <c r="O220" s="11" t="str">
        <f>VLOOKUP(B220,'[1]APR 2022'!$A:$L,12,FALSE)</f>
        <v>043413</v>
      </c>
      <c r="P220" s="18">
        <f>VLOOKUP(B220,'[1]APR 2022'!$A:$K,11,FALSE)</f>
        <v>45231</v>
      </c>
      <c r="Q220" s="18" t="str">
        <f>VLOOKUP(B220,'[1]APR 2022'!$A:$G,7,FALSE)</f>
        <v>KP04/6</v>
      </c>
      <c r="R220" s="23" t="str">
        <f>VLOOKUP(B220,'[1]APR 2022'!$A:$I,9,FALSE)</f>
        <v>PT SINGGASANA WITRA SURYAMAS</v>
      </c>
    </row>
    <row r="221" spans="1:18" ht="18.75" x14ac:dyDescent="0.3">
      <c r="A221" s="8">
        <v>212</v>
      </c>
      <c r="B221" s="72" t="s">
        <v>643</v>
      </c>
      <c r="C221" s="21" t="s">
        <v>644</v>
      </c>
      <c r="D221" s="22">
        <v>50</v>
      </c>
      <c r="E221" s="17" t="s">
        <v>30</v>
      </c>
      <c r="F221" s="17" t="s">
        <v>1231</v>
      </c>
      <c r="G221" s="11">
        <f>VLOOKUP(B221,'[1]MEI 2022'!$A:$C,3,FALSE)</f>
        <v>300</v>
      </c>
      <c r="H221" s="24">
        <f>VLOOKUP(B221,'[1]MEI 2022'!$A:$D,4,FALSE)</f>
        <v>330</v>
      </c>
      <c r="I221" s="13">
        <f>VLOOKUP(B221,'[1]MEI 2022'!$A:$E,5,FALSE)</f>
        <v>396</v>
      </c>
      <c r="J221" s="11">
        <f t="shared" si="16"/>
        <v>400</v>
      </c>
      <c r="K221" s="11">
        <f t="shared" si="16"/>
        <v>400</v>
      </c>
      <c r="L221" s="14"/>
      <c r="M221" s="15">
        <f>VLOOKUP(B221,'[1]MEI 2022'!$A:$B,2,FALSE)</f>
        <v>100</v>
      </c>
      <c r="N221" s="16">
        <f t="shared" si="14"/>
        <v>100</v>
      </c>
      <c r="O221" s="11" t="str">
        <f>VLOOKUP(B221,'[1]MEI 2022'!$A:$L,12,FALSE)</f>
        <v>050413</v>
      </c>
      <c r="P221" s="18">
        <f>VLOOKUP(B221,'[1]MEI 2022'!$A:$K,11,FALSE)</f>
        <v>45261</v>
      </c>
      <c r="Q221" s="18" t="str">
        <f>VLOOKUP(B221,'[1]MEI 2022'!$A:$G,7,FALSE)</f>
        <v>KP05/6</v>
      </c>
      <c r="R221" s="23" t="str">
        <f>VLOOKUP(B221,'[1]MEI 2022'!$A:$I,9,FALSE)</f>
        <v>PT Singgasana Witra Suryamas</v>
      </c>
    </row>
    <row r="222" spans="1:18" ht="18.75" x14ac:dyDescent="0.3">
      <c r="A222" s="8">
        <v>213</v>
      </c>
      <c r="B222" s="72" t="s">
        <v>645</v>
      </c>
      <c r="C222" s="21" t="s">
        <v>646</v>
      </c>
      <c r="D222" s="22">
        <v>50</v>
      </c>
      <c r="E222" s="17" t="s">
        <v>30</v>
      </c>
      <c r="F222" s="17" t="s">
        <v>1231</v>
      </c>
      <c r="G222" s="11">
        <v>366.92</v>
      </c>
      <c r="H222" s="29">
        <v>403.61200000000002</v>
      </c>
      <c r="I222" s="13">
        <v>484.33440000000002</v>
      </c>
      <c r="J222" s="11">
        <v>500</v>
      </c>
      <c r="K222" s="11">
        <v>500</v>
      </c>
      <c r="L222" s="14">
        <f>VLOOKUP(B222,'[2]LP OBAT DAN BMHP ALL APRIL'!$B:$BC,54,FALSE)</f>
        <v>0</v>
      </c>
      <c r="M222" s="15"/>
      <c r="N222" s="16">
        <f t="shared" si="14"/>
        <v>0</v>
      </c>
      <c r="O222" s="30" t="s">
        <v>647</v>
      </c>
      <c r="P222" s="31">
        <v>45458</v>
      </c>
      <c r="Q222" s="32" t="s">
        <v>55</v>
      </c>
      <c r="R222" s="33" t="s">
        <v>56</v>
      </c>
    </row>
    <row r="223" spans="1:18" ht="18.75" x14ac:dyDescent="0.3">
      <c r="A223" s="8">
        <v>214</v>
      </c>
      <c r="B223" s="72" t="s">
        <v>648</v>
      </c>
      <c r="C223" s="21" t="s">
        <v>649</v>
      </c>
      <c r="D223" s="22">
        <v>52</v>
      </c>
      <c r="E223" s="17" t="s">
        <v>30</v>
      </c>
      <c r="F223" s="17" t="s">
        <v>1231</v>
      </c>
      <c r="G223" s="11">
        <f>VLOOKUP(B223,'[1]APR 2022'!$A:$C,3,FALSE)</f>
        <v>279.09090909090907</v>
      </c>
      <c r="H223" s="12">
        <f>VLOOKUP(B223,'[1]APR 2022'!$A:$D,4,FALSE)</f>
        <v>307</v>
      </c>
      <c r="I223" s="13">
        <f>VLOOKUP(B223,'[1]APR 2022'!$A:$E,5,FALSE)</f>
        <v>368.4</v>
      </c>
      <c r="J223" s="11">
        <f>ROUNDUP(H223,-2)</f>
        <v>400</v>
      </c>
      <c r="K223" s="11">
        <f>ROUNDUP(I223,-2)</f>
        <v>400</v>
      </c>
      <c r="L223" s="14">
        <f>VLOOKUP(B223,'[2]LP OBAT DAN BMHP ALL APRIL'!$B:$BC,54,FALSE)</f>
        <v>0</v>
      </c>
      <c r="M223" s="15"/>
      <c r="N223" s="26">
        <f t="shared" si="14"/>
        <v>0</v>
      </c>
      <c r="O223" s="17" t="str">
        <f>VLOOKUP(B223,'[1]APR 2022'!$A:$L,12,FALSE)</f>
        <v xml:space="preserve"> ECG045</v>
      </c>
      <c r="P223" s="18">
        <f>VLOOKUP(B223,'[1]APR 2022'!$A:$K,11,FALSE)</f>
        <v>44743</v>
      </c>
      <c r="Q223" s="11" t="str">
        <f>VLOOKUP(B223,'[1]APR 2022'!$A:$G,7,FALSE)</f>
        <v>KP04/1</v>
      </c>
      <c r="R223" s="19" t="str">
        <f>VLOOKUP(B223,'[1]APR 2022'!$A:$I,9,FALSE)</f>
        <v>APOTEK BUMI MEDIKA GANESA</v>
      </c>
    </row>
    <row r="224" spans="1:18" ht="18.75" x14ac:dyDescent="0.3">
      <c r="A224" s="8">
        <v>215</v>
      </c>
      <c r="B224" s="27" t="s">
        <v>650</v>
      </c>
      <c r="C224" s="28" t="s">
        <v>651</v>
      </c>
      <c r="D224" s="17">
        <v>16</v>
      </c>
      <c r="E224" s="17" t="s">
        <v>16</v>
      </c>
      <c r="F224" s="17" t="s">
        <v>1231</v>
      </c>
      <c r="G224" s="11">
        <f>VLOOKUP(B224,'[1]MEI 2022'!$A:$C,3,FALSE)</f>
        <v>1009.090909090909</v>
      </c>
      <c r="H224" s="24">
        <f>VLOOKUP(B224,'[1]MEI 2022'!$A:$D,4,FALSE)</f>
        <v>1110</v>
      </c>
      <c r="I224" s="13">
        <f>VLOOKUP(B224,'[1]MEI 2022'!$A:$E,5,FALSE)</f>
        <v>1332</v>
      </c>
      <c r="J224" s="11">
        <f>ROUNDUP(H224,-2)</f>
        <v>1200</v>
      </c>
      <c r="K224" s="11">
        <f>ROUNDUP(I224,-2)</f>
        <v>1400</v>
      </c>
      <c r="L224" s="14"/>
      <c r="M224" s="15">
        <f>VLOOKUP(B224,'[1]MEI 2022'!$A:$B,2,FALSE)</f>
        <v>48</v>
      </c>
      <c r="N224" s="16">
        <f t="shared" si="14"/>
        <v>48</v>
      </c>
      <c r="O224" s="11" t="str">
        <f>VLOOKUP(B224,'[1]MEI 2022'!$A:$L,12,FALSE)</f>
        <v>1AI1967</v>
      </c>
      <c r="P224" s="18">
        <f>VLOOKUP(B224,'[1]MEI 2022'!$A:$K,11,FALSE)</f>
        <v>45170</v>
      </c>
      <c r="Q224" s="18" t="str">
        <f>VLOOKUP(B224,'[1]MEI 2022'!$A:$G,7,FALSE)</f>
        <v>KP05/2</v>
      </c>
      <c r="R224" s="23" t="str">
        <f>VLOOKUP(B224,'[1]MEI 2022'!$A:$I,9,FALSE)</f>
        <v>PT KUDAMAS JAYA MAKMUR SENTOSA</v>
      </c>
    </row>
    <row r="225" spans="1:18" ht="18.75" x14ac:dyDescent="0.3">
      <c r="A225" s="8">
        <v>216</v>
      </c>
      <c r="B225" s="27" t="s">
        <v>652</v>
      </c>
      <c r="C225" s="28" t="s">
        <v>653</v>
      </c>
      <c r="D225" s="17">
        <v>16</v>
      </c>
      <c r="E225" s="17" t="s">
        <v>16</v>
      </c>
      <c r="F225" s="17" t="s">
        <v>1231</v>
      </c>
      <c r="G225" s="11">
        <v>999.99999999999989</v>
      </c>
      <c r="H225" s="12">
        <v>1100</v>
      </c>
      <c r="I225" s="13">
        <v>1320</v>
      </c>
      <c r="J225" s="11">
        <v>1100</v>
      </c>
      <c r="K225" s="11">
        <v>1400</v>
      </c>
      <c r="L225" s="14">
        <f>VLOOKUP(B225,'[2]LP OBAT DAN BMHP ALL APRIL'!$B:$BC,54,FALSE)</f>
        <v>1</v>
      </c>
      <c r="M225" s="15"/>
      <c r="N225" s="16">
        <f t="shared" si="14"/>
        <v>1</v>
      </c>
      <c r="O225" s="17" t="s">
        <v>654</v>
      </c>
      <c r="P225" s="18">
        <v>45017</v>
      </c>
      <c r="Q225" s="11" t="s">
        <v>134</v>
      </c>
      <c r="R225" s="19" t="s">
        <v>65</v>
      </c>
    </row>
    <row r="226" spans="1:18" ht="18.75" x14ac:dyDescent="0.3">
      <c r="A226" s="8">
        <v>217</v>
      </c>
      <c r="B226" s="27" t="s">
        <v>655</v>
      </c>
      <c r="C226" s="28" t="s">
        <v>656</v>
      </c>
      <c r="D226" s="17">
        <v>16</v>
      </c>
      <c r="E226" s="17" t="s">
        <v>16</v>
      </c>
      <c r="F226" s="17" t="s">
        <v>1231</v>
      </c>
      <c r="G226" s="11">
        <f>VLOOKUP(B226,'[1]MAR 2022'!$A:$D,3,FALSE)</f>
        <v>936.4204545454545</v>
      </c>
      <c r="H226" s="12">
        <f>VLOOKUP(B226,'[1]MAR 2022'!$A:$D,4,FALSE)</f>
        <v>1030.0625</v>
      </c>
      <c r="I226" s="13">
        <f>VLOOKUP(B226,'[1]MAR 2022'!$A:$E,5,FALSE)</f>
        <v>1236.075</v>
      </c>
      <c r="J226" s="11">
        <f>ROUNDUP(H226,-2)</f>
        <v>1100</v>
      </c>
      <c r="K226" s="11">
        <f>ROUNDUP(I226,-2)</f>
        <v>1300</v>
      </c>
      <c r="L226" s="14">
        <f>VLOOKUP(B226,'[2]LP OBAT DAN BMHP ALL APRIL'!$B:$BC,54,FALSE)</f>
        <v>8</v>
      </c>
      <c r="M226" s="15"/>
      <c r="N226" s="16">
        <f t="shared" si="14"/>
        <v>8</v>
      </c>
      <c r="O226" s="17" t="str">
        <f>VLOOKUP(B226,'[1]MAR 2022'!$A:$L,12,FALSE)</f>
        <v>1AB0031</v>
      </c>
      <c r="P226" s="18">
        <f>VLOOKUP(B226,'[1]MAR 2022'!$A:$K,11,FALSE)</f>
        <v>44958</v>
      </c>
      <c r="Q226" s="11" t="str">
        <f>VLOOKUP(B226,'[1]MAR 2022'!$A:$G,7,FALSE)</f>
        <v>KP03/15</v>
      </c>
      <c r="R226" s="19" t="str">
        <f>VLOOKUP(B226,'[1]MAR 2022'!$A:$I,9,FALSE)</f>
        <v>APOTEK BUMI MEDIKA GANESA</v>
      </c>
    </row>
    <row r="227" spans="1:18" ht="18.75" x14ac:dyDescent="0.3">
      <c r="A227" s="8">
        <v>218</v>
      </c>
      <c r="B227" s="27" t="s">
        <v>657</v>
      </c>
      <c r="C227" s="28" t="s">
        <v>658</v>
      </c>
      <c r="D227" s="22">
        <v>100</v>
      </c>
      <c r="E227" s="17" t="s">
        <v>30</v>
      </c>
      <c r="F227" s="17" t="s">
        <v>1231</v>
      </c>
      <c r="G227" s="11">
        <v>750</v>
      </c>
      <c r="H227" s="12">
        <v>825.00000000000011</v>
      </c>
      <c r="I227" s="13">
        <v>990.00000000000011</v>
      </c>
      <c r="J227" s="11">
        <v>900</v>
      </c>
      <c r="K227" s="11">
        <v>1000</v>
      </c>
      <c r="L227" s="14">
        <f>VLOOKUP(B227,'[2]LP OBAT DAN BMHP ALL APRIL'!$B:$BC,54,FALSE)</f>
        <v>0</v>
      </c>
      <c r="M227" s="15"/>
      <c r="N227" s="16">
        <f t="shared" si="14"/>
        <v>0</v>
      </c>
      <c r="O227" s="17" t="s">
        <v>659</v>
      </c>
      <c r="P227" s="18">
        <v>45108</v>
      </c>
      <c r="Q227" s="11" t="s">
        <v>179</v>
      </c>
      <c r="R227" s="19" t="s">
        <v>22</v>
      </c>
    </row>
    <row r="228" spans="1:18" ht="18.75" x14ac:dyDescent="0.3">
      <c r="A228" s="8">
        <v>219</v>
      </c>
      <c r="B228" s="27" t="s">
        <v>660</v>
      </c>
      <c r="C228" s="28" t="s">
        <v>661</v>
      </c>
      <c r="D228" s="22">
        <v>100</v>
      </c>
      <c r="E228" s="17" t="s">
        <v>30</v>
      </c>
      <c r="F228" s="17" t="s">
        <v>1231</v>
      </c>
      <c r="G228" s="11">
        <f>VLOOKUP(B228,'[1]APR 2022'!$A:$C,3,FALSE)</f>
        <v>825</v>
      </c>
      <c r="H228" s="12">
        <f>VLOOKUP(B228,'[1]APR 2022'!$A:$D,4,FALSE)</f>
        <v>907.50000000000011</v>
      </c>
      <c r="I228" s="13">
        <f>VLOOKUP(B228,'[1]APR 2022'!$A:$E,5,FALSE)</f>
        <v>1089</v>
      </c>
      <c r="J228" s="11">
        <f t="shared" ref="J228:K233" si="17">ROUNDUP(H228,-2)</f>
        <v>1000</v>
      </c>
      <c r="K228" s="11">
        <f t="shared" si="17"/>
        <v>1100</v>
      </c>
      <c r="L228" s="14">
        <f>VLOOKUP(B228,'[2]LP OBAT DAN BMHP ALL APRIL'!$B:$BC,54,FALSE)</f>
        <v>98</v>
      </c>
      <c r="M228" s="15"/>
      <c r="N228" s="26">
        <f t="shared" si="14"/>
        <v>98</v>
      </c>
      <c r="O228" s="17" t="str">
        <f>VLOOKUP(B228,'[1]APR 2022'!$A:$L,12,FALSE)</f>
        <v>KNTLGD16607</v>
      </c>
      <c r="P228" s="18">
        <f>VLOOKUP(B228,'[1]APR 2022'!$A:$K,11,FALSE)</f>
        <v>44927</v>
      </c>
      <c r="Q228" s="11" t="str">
        <f>VLOOKUP(B228,'[1]APR 2022'!$A:$G,7,FALSE)</f>
        <v>KP04/3</v>
      </c>
      <c r="R228" s="19" t="str">
        <f>VLOOKUP(B228,'[1]APR 2022'!$A:$I,9,FALSE)</f>
        <v>PT Enseval Putera Megatrading</v>
      </c>
    </row>
    <row r="229" spans="1:18" ht="18.75" x14ac:dyDescent="0.3">
      <c r="A229" s="8">
        <v>220</v>
      </c>
      <c r="B229" s="27" t="s">
        <v>662</v>
      </c>
      <c r="C229" s="28" t="s">
        <v>663</v>
      </c>
      <c r="D229" s="17">
        <v>20</v>
      </c>
      <c r="E229" s="17" t="s">
        <v>664</v>
      </c>
      <c r="F229" s="17" t="s">
        <v>1231</v>
      </c>
      <c r="G229" s="11">
        <f>VLOOKUP(B229,'[1]APR 2022'!$A:$C,3,FALSE)</f>
        <v>11777.395</v>
      </c>
      <c r="H229" s="12">
        <f>VLOOKUP(B229,'[1]APR 2022'!$A:$D,4,FALSE)</f>
        <v>12955.134500000002</v>
      </c>
      <c r="I229" s="13">
        <f>VLOOKUP(B229,'[1]APR 2022'!$A:$E,5,FALSE)</f>
        <v>15546.161400000001</v>
      </c>
      <c r="J229" s="11">
        <f t="shared" si="17"/>
        <v>13000</v>
      </c>
      <c r="K229" s="11">
        <f t="shared" si="17"/>
        <v>15600</v>
      </c>
      <c r="L229" s="14">
        <f>VLOOKUP(B229,'[2]LP OBAT DAN BMHP ALL APRIL'!$B:$BC,54,FALSE)</f>
        <v>20</v>
      </c>
      <c r="M229" s="15"/>
      <c r="N229" s="26">
        <f t="shared" si="14"/>
        <v>20</v>
      </c>
      <c r="O229" s="17" t="str">
        <f>VLOOKUP(B229,'[1]APR 2022'!$A:$L,12,FALSE)</f>
        <v>1307D14307</v>
      </c>
      <c r="P229" s="18">
        <f>VLOOKUP(B229,'[1]APR 2022'!$A:$K,11,FALSE)</f>
        <v>45233</v>
      </c>
      <c r="Q229" s="11" t="str">
        <f>VLOOKUP(B229,'[1]APR 2022'!$A:$G,7,FALSE)</f>
        <v>KP04/3</v>
      </c>
      <c r="R229" s="19" t="str">
        <f>VLOOKUP(B229,'[1]APR 2022'!$A:$I,9,FALSE)</f>
        <v>PT Enseval Putera Megatrading</v>
      </c>
    </row>
    <row r="230" spans="1:18" ht="18.75" x14ac:dyDescent="0.3">
      <c r="A230" s="8">
        <v>221</v>
      </c>
      <c r="B230" s="27" t="s">
        <v>665</v>
      </c>
      <c r="C230" s="28" t="s">
        <v>666</v>
      </c>
      <c r="D230" s="17">
        <v>250</v>
      </c>
      <c r="E230" s="17" t="s">
        <v>30</v>
      </c>
      <c r="F230" s="17" t="s">
        <v>1231</v>
      </c>
      <c r="G230" s="11">
        <f>VLOOKUP(B230,'[1]MAR 2022'!$A:$C,3,FALSE)</f>
        <v>3238.5439999999999</v>
      </c>
      <c r="H230" s="24">
        <f>VLOOKUP(B230,'[1]MAR 2022'!$A:$D,4,FALSE)</f>
        <v>3562.3984</v>
      </c>
      <c r="I230" s="13">
        <f>VLOOKUP(B230,'[1]MAR 2022'!$A:$E,5,FALSE)</f>
        <v>4274.8780799999995</v>
      </c>
      <c r="J230" s="11">
        <f t="shared" si="17"/>
        <v>3600</v>
      </c>
      <c r="K230" s="11">
        <f t="shared" si="17"/>
        <v>4300</v>
      </c>
      <c r="L230" s="14">
        <f>VLOOKUP(B230,'[2]LP OBAT DAN BMHP ALL APRIL'!$B:$BC,54,FALSE)</f>
        <v>20</v>
      </c>
      <c r="M230" s="15"/>
      <c r="N230" s="16">
        <f t="shared" si="14"/>
        <v>20</v>
      </c>
      <c r="O230" s="17" t="s">
        <v>667</v>
      </c>
      <c r="P230" s="18">
        <v>45383</v>
      </c>
      <c r="Q230" s="11" t="s">
        <v>668</v>
      </c>
      <c r="R230" s="19" t="s">
        <v>175</v>
      </c>
    </row>
    <row r="231" spans="1:18" ht="18.75" x14ac:dyDescent="0.3">
      <c r="A231" s="8">
        <v>222</v>
      </c>
      <c r="B231" s="27" t="s">
        <v>669</v>
      </c>
      <c r="C231" s="28" t="s">
        <v>670</v>
      </c>
      <c r="D231" s="17">
        <v>250</v>
      </c>
      <c r="E231" s="17" t="s">
        <v>30</v>
      </c>
      <c r="F231" s="17" t="s">
        <v>1231</v>
      </c>
      <c r="G231" s="11">
        <f>VLOOKUP(B231,'[1]APR 2022'!$A:$C,3,FALSE)</f>
        <v>3173.7731200000003</v>
      </c>
      <c r="H231" s="12">
        <f>VLOOKUP(B231,'[1]APR 2022'!$A:$D,4,FALSE)</f>
        <v>3491.1504320000008</v>
      </c>
      <c r="I231" s="13">
        <f>VLOOKUP(B231,'[1]APR 2022'!$A:$E,5,FALSE)</f>
        <v>4189.3805184000012</v>
      </c>
      <c r="J231" s="11">
        <f t="shared" si="17"/>
        <v>3500</v>
      </c>
      <c r="K231" s="11">
        <f t="shared" si="17"/>
        <v>4200</v>
      </c>
      <c r="L231" s="14">
        <f>VLOOKUP(B231,'[2]LP OBAT DAN BMHP ALL APRIL'!$B:$BC,54,FALSE)</f>
        <v>0</v>
      </c>
      <c r="M231" s="15"/>
      <c r="N231" s="26">
        <f t="shared" si="14"/>
        <v>0</v>
      </c>
      <c r="O231" s="17" t="str">
        <f>VLOOKUP(B231,'[1]APR 2022'!$A:$L,12,FALSE)</f>
        <v>D1387963</v>
      </c>
      <c r="P231" s="18">
        <f>VLOOKUP(B231,'[1]APR 2022'!$A:$K,11,FALSE)</f>
        <v>45425</v>
      </c>
      <c r="Q231" s="11" t="str">
        <f>VLOOKUP(B231,'[1]APR 2022'!$A:$G,7,FALSE)</f>
        <v>KP04/3</v>
      </c>
      <c r="R231" s="19" t="str">
        <f>VLOOKUP(B231,'[1]APR 2022'!$A:$I,9,FALSE)</f>
        <v>PT Enseval Putera Megatrading</v>
      </c>
    </row>
    <row r="232" spans="1:18" ht="18.75" x14ac:dyDescent="0.3">
      <c r="A232" s="8">
        <v>223</v>
      </c>
      <c r="B232" s="27" t="s">
        <v>671</v>
      </c>
      <c r="C232" s="28" t="s">
        <v>672</v>
      </c>
      <c r="D232" s="17">
        <v>50</v>
      </c>
      <c r="E232" s="17" t="s">
        <v>30</v>
      </c>
      <c r="F232" s="17" t="s">
        <v>1231</v>
      </c>
      <c r="G232" s="11">
        <f>VLOOKUP(B232,'[1]APR 2022'!$A:$C,3,FALSE)</f>
        <v>3267.6181818181817</v>
      </c>
      <c r="H232" s="24">
        <f>VLOOKUP(B232,'[1]APR 2022'!$A:$D,4,FALSE)</f>
        <v>3594.38</v>
      </c>
      <c r="I232" s="13">
        <f>VLOOKUP(B232,'[1]APR 2022'!$A:$E,5,FALSE)</f>
        <v>4313.2560000000003</v>
      </c>
      <c r="J232" s="11">
        <f t="shared" si="17"/>
        <v>3600</v>
      </c>
      <c r="K232" s="11">
        <f t="shared" si="17"/>
        <v>4400</v>
      </c>
      <c r="L232" s="14">
        <f>VLOOKUP(B232,'[2]LP OBAT DAN BMHP ALL APRIL'!$B:$BC,54,FALSE)</f>
        <v>135</v>
      </c>
      <c r="M232" s="15"/>
      <c r="N232" s="16">
        <f t="shared" si="14"/>
        <v>135</v>
      </c>
      <c r="O232" s="11" t="str">
        <f>VLOOKUP(B232,'[1]APR 2022'!$A:$L,12,FALSE)</f>
        <v>E0037998</v>
      </c>
      <c r="P232" s="18">
        <f>VLOOKUP(B232,'[1]APR 2022'!$A:$K,11,FALSE)</f>
        <v>45444</v>
      </c>
      <c r="Q232" s="18" t="str">
        <f>VLOOKUP(B232,'[1]APR 2022'!$A:$G,7,FALSE)</f>
        <v>KP04/9</v>
      </c>
      <c r="R232" s="23" t="str">
        <f>VLOOKUP(B232,'[1]APR 2022'!$A:$I,9,FALSE)</f>
        <v>PT KUDAMAS JAYA MAKMUR SENTOSA</v>
      </c>
    </row>
    <row r="233" spans="1:18" ht="18.75" x14ac:dyDescent="0.3">
      <c r="A233" s="8">
        <v>224</v>
      </c>
      <c r="B233" s="27" t="s">
        <v>673</v>
      </c>
      <c r="C233" s="28" t="s">
        <v>674</v>
      </c>
      <c r="D233" s="17">
        <v>350</v>
      </c>
      <c r="E233" s="17" t="s">
        <v>30</v>
      </c>
      <c r="F233" s="17" t="s">
        <v>1231</v>
      </c>
      <c r="G233" s="11">
        <f>VLOOKUP(B233,'[1]MEI 2022'!$A:$C,3,FALSE)</f>
        <v>3302.480519480519</v>
      </c>
      <c r="H233" s="24">
        <f>VLOOKUP(B233,'[1]MEI 2022'!$A:$D,4,FALSE)</f>
        <v>3632.7285714285713</v>
      </c>
      <c r="I233" s="13">
        <f>VLOOKUP(B233,'[1]MEI 2022'!$A:$E,5,FALSE)</f>
        <v>4359.2742857142857</v>
      </c>
      <c r="J233" s="11">
        <f t="shared" si="17"/>
        <v>3700</v>
      </c>
      <c r="K233" s="11">
        <f t="shared" si="17"/>
        <v>4400</v>
      </c>
      <c r="L233" s="14"/>
      <c r="M233" s="15">
        <f>VLOOKUP(B233,'[1]MEI 2022'!$A:$B,2,FALSE)</f>
        <v>350</v>
      </c>
      <c r="N233" s="16">
        <f t="shared" si="14"/>
        <v>350</v>
      </c>
      <c r="O233" s="11" t="str">
        <f>VLOOKUP(B233,'[1]MEI 2022'!$A:$L,12,FALSE)</f>
        <v>E0193028</v>
      </c>
      <c r="P233" s="18">
        <f>VLOOKUP(B233,'[1]MEI 2022'!$A:$K,11,FALSE)</f>
        <v>45474</v>
      </c>
      <c r="Q233" s="18" t="str">
        <f>VLOOKUP(B233,'[1]MEI 2022'!$A:$G,7,FALSE)</f>
        <v>KP05/2</v>
      </c>
      <c r="R233" s="23" t="str">
        <f>VLOOKUP(B233,'[1]MEI 2022'!$A:$I,9,FALSE)</f>
        <v>PT KUDAMAS JAYA MAKMUR SENTOSA</v>
      </c>
    </row>
    <row r="234" spans="1:18" ht="18.75" x14ac:dyDescent="0.3">
      <c r="A234" s="8">
        <v>225</v>
      </c>
      <c r="B234" s="20" t="s">
        <v>675</v>
      </c>
      <c r="C234" s="21" t="s">
        <v>676</v>
      </c>
      <c r="D234" s="22">
        <v>100</v>
      </c>
      <c r="E234" s="17" t="s">
        <v>30</v>
      </c>
      <c r="F234" s="17" t="s">
        <v>1231</v>
      </c>
      <c r="G234" s="11">
        <v>499.99999999999994</v>
      </c>
      <c r="H234" s="12">
        <v>550</v>
      </c>
      <c r="I234" s="13">
        <v>660</v>
      </c>
      <c r="J234" s="11">
        <v>600</v>
      </c>
      <c r="K234" s="11">
        <v>700</v>
      </c>
      <c r="L234" s="14">
        <f>VLOOKUP(B234,'[2]LP OBAT DAN BMHP ALL APRIL'!$B:$BC,54,FALSE)</f>
        <v>0</v>
      </c>
      <c r="M234" s="15"/>
      <c r="N234" s="16">
        <f t="shared" si="14"/>
        <v>0</v>
      </c>
      <c r="O234" s="17" t="s">
        <v>677</v>
      </c>
      <c r="P234" s="18">
        <v>45536</v>
      </c>
      <c r="Q234" s="11" t="s">
        <v>134</v>
      </c>
      <c r="R234" s="19" t="s">
        <v>65</v>
      </c>
    </row>
    <row r="235" spans="1:18" ht="18.75" x14ac:dyDescent="0.3">
      <c r="A235" s="8">
        <v>226</v>
      </c>
      <c r="B235" s="20" t="s">
        <v>678</v>
      </c>
      <c r="C235" s="21" t="s">
        <v>679</v>
      </c>
      <c r="D235" s="22">
        <v>1</v>
      </c>
      <c r="E235" s="17" t="s">
        <v>53</v>
      </c>
      <c r="F235" s="17" t="s">
        <v>1231</v>
      </c>
      <c r="G235" s="11">
        <f>VLOOKUP(B235,'[1]APR 2022'!$A:$C,3,FALSE)</f>
        <v>17338.181818181816</v>
      </c>
      <c r="H235" s="24">
        <f>VLOOKUP(B235,'[1]APR 2022'!$A:$D,4,FALSE)</f>
        <v>19072</v>
      </c>
      <c r="I235" s="13">
        <f>VLOOKUP(B235,'[1]APR 2022'!$A:$E,5,FALSE)</f>
        <v>22886.399999999998</v>
      </c>
      <c r="J235" s="11">
        <f t="shared" ref="J235:K241" si="18">ROUNDUP(H235,-2)</f>
        <v>19100</v>
      </c>
      <c r="K235" s="11">
        <f t="shared" si="18"/>
        <v>22900</v>
      </c>
      <c r="L235" s="14">
        <f>VLOOKUP(B235,'[2]LP OBAT DAN BMHP ALL APRIL'!$B:$BC,54,FALSE)</f>
        <v>10</v>
      </c>
      <c r="M235" s="15"/>
      <c r="N235" s="16">
        <f t="shared" si="14"/>
        <v>10</v>
      </c>
      <c r="O235" s="11" t="str">
        <f>VLOOKUP(B235,'[1]APR 2022'!$A:$L,12,FALSE)</f>
        <v>AD007A22</v>
      </c>
      <c r="P235" s="18">
        <f>VLOOKUP(B235,'[1]APR 2022'!$A:$K,11,FALSE)</f>
        <v>45292</v>
      </c>
      <c r="Q235" s="18" t="str">
        <f>VLOOKUP(B235,'[1]APR 2022'!$A:$G,7,FALSE)</f>
        <v>KP04/4</v>
      </c>
      <c r="R235" s="23" t="str">
        <f>VLOOKUP(B235,'[1]APR 2022'!$A:$I,9,FALSE)</f>
        <v>PT KUDAMAS JAYA MAKMUR SENTOSA</v>
      </c>
    </row>
    <row r="236" spans="1:18" ht="18.75" x14ac:dyDescent="0.3">
      <c r="A236" s="8">
        <v>227</v>
      </c>
      <c r="B236" s="20" t="s">
        <v>680</v>
      </c>
      <c r="C236" s="21" t="s">
        <v>681</v>
      </c>
      <c r="D236" s="22">
        <v>1</v>
      </c>
      <c r="E236" s="17" t="s">
        <v>53</v>
      </c>
      <c r="F236" s="17" t="s">
        <v>1231</v>
      </c>
      <c r="G236" s="11">
        <f>VLOOKUP(B236,'[1]MAR 2022'!$A:$D,3,FALSE)</f>
        <v>11931.81818181818</v>
      </c>
      <c r="H236" s="12">
        <f>VLOOKUP(B236,'[1]MAR 2022'!$A:$D,4,FALSE)</f>
        <v>13125</v>
      </c>
      <c r="I236" s="13">
        <f>VLOOKUP(B236,'[1]MAR 2022'!$A:$E,5,FALSE)</f>
        <v>15750</v>
      </c>
      <c r="J236" s="11">
        <f t="shared" si="18"/>
        <v>13200</v>
      </c>
      <c r="K236" s="11">
        <f t="shared" si="18"/>
        <v>15800</v>
      </c>
      <c r="L236" s="14">
        <f>VLOOKUP(B236,'[2]LP OBAT DAN BMHP ALL APRIL'!$B:$BC,54,FALSE)</f>
        <v>0</v>
      </c>
      <c r="M236" s="15"/>
      <c r="N236" s="16">
        <f t="shared" si="14"/>
        <v>0</v>
      </c>
      <c r="O236" s="17" t="str">
        <f>VLOOKUP(B236,'[1]MAR 2022'!$A:$L,12,FALSE)</f>
        <v>AD002K21</v>
      </c>
      <c r="P236" s="18">
        <f>VLOOKUP(B236,'[1]MAR 2022'!$A:$K,11,FALSE)</f>
        <v>45231</v>
      </c>
      <c r="Q236" s="11" t="str">
        <f>VLOOKUP(B236,'[1]MAR 2022'!$A:$G,7,FALSE)</f>
        <v>KP03/14</v>
      </c>
      <c r="R236" s="19" t="str">
        <f>VLOOKUP(B236,'[1]MAR 2022'!$A:$I,9,FALSE)</f>
        <v>PT KUDAMAS JAYA MAKMUR SENTOSA</v>
      </c>
    </row>
    <row r="237" spans="1:18" ht="18.75" x14ac:dyDescent="0.3">
      <c r="A237" s="8">
        <v>228</v>
      </c>
      <c r="B237" s="20" t="s">
        <v>682</v>
      </c>
      <c r="C237" s="21" t="s">
        <v>683</v>
      </c>
      <c r="D237" s="22">
        <v>1</v>
      </c>
      <c r="E237" s="17" t="s">
        <v>53</v>
      </c>
      <c r="F237" s="17" t="s">
        <v>1231</v>
      </c>
      <c r="G237" s="11">
        <f>VLOOKUP(B237,'[1]MAR 2022'!$A:$D,3,FALSE)</f>
        <v>11931.81818181818</v>
      </c>
      <c r="H237" s="12">
        <f>VLOOKUP(B237,'[1]MAR 2022'!$A:$D,4,FALSE)</f>
        <v>13125</v>
      </c>
      <c r="I237" s="13">
        <f>VLOOKUP(B237,'[1]MAR 2022'!$A:$E,5,FALSE)</f>
        <v>15750</v>
      </c>
      <c r="J237" s="11">
        <f t="shared" si="18"/>
        <v>13200</v>
      </c>
      <c r="K237" s="11">
        <f t="shared" si="18"/>
        <v>15800</v>
      </c>
      <c r="L237" s="14">
        <f>VLOOKUP(B237,'[2]LP OBAT DAN BMHP ALL APRIL'!$B:$BC,54,FALSE)</f>
        <v>8</v>
      </c>
      <c r="M237" s="15"/>
      <c r="N237" s="16">
        <f t="shared" si="14"/>
        <v>8</v>
      </c>
      <c r="O237" s="17" t="str">
        <f>VLOOKUP(B237,'[1]MAR 2022'!$A:$L,12,FALSE)</f>
        <v>AD013B22</v>
      </c>
      <c r="P237" s="18">
        <f>VLOOKUP(B237,'[1]MAR 2022'!$A:$K,11,FALSE)</f>
        <v>45323</v>
      </c>
      <c r="Q237" s="11" t="str">
        <f>VLOOKUP(B237,'[1]MAR 2022'!$A:$G,7,FALSE)</f>
        <v>KP03/14</v>
      </c>
      <c r="R237" s="19" t="str">
        <f>VLOOKUP(B237,'[1]MAR 2022'!$A:$I,9,FALSE)</f>
        <v>PT KUDAMAS JAYA MAKMUR SENTOSA</v>
      </c>
    </row>
    <row r="238" spans="1:18" ht="18.75" x14ac:dyDescent="0.3">
      <c r="A238" s="8">
        <v>229</v>
      </c>
      <c r="B238" s="37" t="s">
        <v>684</v>
      </c>
      <c r="C238" s="38" t="s">
        <v>685</v>
      </c>
      <c r="D238" s="22">
        <v>1</v>
      </c>
      <c r="E238" s="17" t="s">
        <v>686</v>
      </c>
      <c r="F238" s="17" t="s">
        <v>1231</v>
      </c>
      <c r="G238" s="11">
        <f>VLOOKUP(B238,'[1]APR 2022'!$A:$D,3,FALSE)</f>
        <v>13759.999999999998</v>
      </c>
      <c r="H238" s="24">
        <f>VLOOKUP(B238,'[1]APR 2022'!$A:$D,4,FALSE)</f>
        <v>15136</v>
      </c>
      <c r="I238" s="13">
        <f>VLOOKUP(B238,'[1]APR 2022'!$A:$E,5,FALSE)</f>
        <v>18163.2</v>
      </c>
      <c r="J238" s="11">
        <f t="shared" si="18"/>
        <v>15200</v>
      </c>
      <c r="K238" s="11">
        <f t="shared" si="18"/>
        <v>18200</v>
      </c>
      <c r="L238" s="14">
        <v>3</v>
      </c>
      <c r="M238" s="15"/>
      <c r="N238" s="16">
        <f t="shared" si="14"/>
        <v>3</v>
      </c>
      <c r="O238" s="11" t="str">
        <f>VLOOKUP(B238,'[1]APR 2022'!$A:$L,12,FALSE)</f>
        <v>PSN73750</v>
      </c>
      <c r="P238" s="18">
        <f>VLOOKUP(B238,'[1]APR 2022'!$A:$K,11,FALSE)</f>
        <v>45992</v>
      </c>
      <c r="Q238" s="18" t="str">
        <f>VLOOKUP(B238,'[1]APR 2022'!$A:$G,7,FALSE)</f>
        <v>KP04/4</v>
      </c>
      <c r="R238" s="23" t="str">
        <f>VLOOKUP(B238,'[1]APR 2022'!$A:$I,9,FALSE)</f>
        <v>PT KUDAMAS JAYA MAKMUR SENTOSA</v>
      </c>
    </row>
    <row r="239" spans="1:18" ht="18.75" x14ac:dyDescent="0.3">
      <c r="A239" s="8">
        <v>230</v>
      </c>
      <c r="B239" s="37" t="s">
        <v>687</v>
      </c>
      <c r="C239" s="69" t="s">
        <v>688</v>
      </c>
      <c r="D239" s="22">
        <v>100</v>
      </c>
      <c r="E239" s="17" t="s">
        <v>30</v>
      </c>
      <c r="F239" s="17" t="s">
        <v>1231</v>
      </c>
      <c r="G239" s="11">
        <f>VLOOKUP(B239,'[1]MAR 2022'!$A:$C,3,FALSE)</f>
        <v>214.89105454545458</v>
      </c>
      <c r="H239" s="12">
        <f>VLOOKUP(B239,'[1]MAR 2022'!$A:$D,4,FALSE)</f>
        <v>236.38016000000005</v>
      </c>
      <c r="I239" s="13">
        <f>VLOOKUP(B239,'[1]MAR 2022'!$A:$E,5,FALSE)</f>
        <v>283.65619200000003</v>
      </c>
      <c r="J239" s="11">
        <f t="shared" si="18"/>
        <v>300</v>
      </c>
      <c r="K239" s="11">
        <f t="shared" si="18"/>
        <v>300</v>
      </c>
      <c r="L239" s="14">
        <f>VLOOKUP(B239,'[2]LP OBAT DAN BMHP ALL APRIL'!$B:$BC,54,FALSE)</f>
        <v>50</v>
      </c>
      <c r="M239" s="15"/>
      <c r="N239" s="16">
        <f t="shared" si="14"/>
        <v>50</v>
      </c>
      <c r="O239" s="17" t="str">
        <f>VLOOKUP(B239,'[1]MAR 2022'!$A:$L,12,FALSE)</f>
        <v xml:space="preserve"> 220206280</v>
      </c>
      <c r="P239" s="18">
        <f>VLOOKUP(B239,'[1]MAR 2022'!$A:$K,11,FALSE)</f>
        <v>45323</v>
      </c>
      <c r="Q239" s="11" t="str">
        <f>VLOOKUP(B239,'[1]MAR 2022'!$A:$G,7,FALSE)</f>
        <v>KP03/3</v>
      </c>
      <c r="R239" s="19" t="str">
        <f>VLOOKUP(B239,'[1]MAR 2022'!$A:$I,9,FALSE)</f>
        <v>PT PLANET EXCELENCIA PHARMACY</v>
      </c>
    </row>
    <row r="240" spans="1:18" ht="18.75" x14ac:dyDescent="0.3">
      <c r="A240" s="8">
        <v>231</v>
      </c>
      <c r="B240" s="37" t="s">
        <v>689</v>
      </c>
      <c r="C240" s="69" t="s">
        <v>690</v>
      </c>
      <c r="D240" s="22">
        <v>100</v>
      </c>
      <c r="E240" s="17" t="s">
        <v>30</v>
      </c>
      <c r="F240" s="17" t="s">
        <v>1231</v>
      </c>
      <c r="G240" s="11">
        <f>VLOOKUP(B240,'[1]APR 2022'!$A:$C,3,FALSE)</f>
        <v>371.2</v>
      </c>
      <c r="H240" s="24">
        <f>VLOOKUP(B240,'[1]APR 2022'!$A:$D,4,FALSE)</f>
        <v>408.32</v>
      </c>
      <c r="I240" s="13">
        <f>VLOOKUP(B240,'[1]APR 2022'!$A:$E,5,FALSE)</f>
        <v>489.98399999999998</v>
      </c>
      <c r="J240" s="11">
        <f t="shared" si="18"/>
        <v>500</v>
      </c>
      <c r="K240" s="11">
        <f t="shared" si="18"/>
        <v>500</v>
      </c>
      <c r="L240" s="14">
        <f>VLOOKUP(B240,'[2]LP OBAT DAN BMHP ALL APRIL'!$B:$BC,54,FALSE)</f>
        <v>185</v>
      </c>
      <c r="M240" s="15"/>
      <c r="N240" s="16">
        <f t="shared" si="14"/>
        <v>185</v>
      </c>
      <c r="O240" s="11" t="str">
        <f>VLOOKUP(B240,'[1]APR 2022'!$A:$L,12,FALSE)</f>
        <v>2201038</v>
      </c>
      <c r="P240" s="18">
        <f>VLOOKUP(B240,'[1]APR 2022'!$A:$K,11,FALSE)</f>
        <v>45292</v>
      </c>
      <c r="Q240" s="18" t="str">
        <f>VLOOKUP(B240,'[1]APR 2022'!$A:$G,7,FALSE)</f>
        <v>KP04/5</v>
      </c>
      <c r="R240" s="23" t="str">
        <f>VLOOKUP(B240,'[1]APR 2022'!$A:$I,9,FALSE)</f>
        <v>PT PENTA VALENT</v>
      </c>
    </row>
    <row r="241" spans="1:18" ht="18.75" x14ac:dyDescent="0.3">
      <c r="A241" s="8">
        <v>232</v>
      </c>
      <c r="B241" s="37" t="s">
        <v>691</v>
      </c>
      <c r="C241" s="69" t="s">
        <v>692</v>
      </c>
      <c r="D241" s="22">
        <v>30</v>
      </c>
      <c r="E241" s="17" t="s">
        <v>30</v>
      </c>
      <c r="F241" s="17" t="s">
        <v>1231</v>
      </c>
      <c r="G241" s="11">
        <f>VLOOKUP(B241,'[1]MEI 2022'!$A:$C,3,FALSE)</f>
        <v>336.36363636363632</v>
      </c>
      <c r="H241" s="24">
        <f>VLOOKUP(B241,'[1]MEI 2022'!$A:$D,4,FALSE)</f>
        <v>370</v>
      </c>
      <c r="I241" s="13">
        <f>VLOOKUP(B241,'[1]MEI 2022'!$A:$E,5,FALSE)</f>
        <v>444</v>
      </c>
      <c r="J241" s="11">
        <f t="shared" si="18"/>
        <v>400</v>
      </c>
      <c r="K241" s="11">
        <f t="shared" si="18"/>
        <v>500</v>
      </c>
      <c r="L241" s="14"/>
      <c r="M241" s="15">
        <f>VLOOKUP(B241,'[1]MEI 2022'!$A:$B,2,FALSE)</f>
        <v>510</v>
      </c>
      <c r="N241" s="16">
        <f t="shared" si="14"/>
        <v>510</v>
      </c>
      <c r="O241" s="11" t="str">
        <f>VLOOKUP(B241,'[1]MEI 2022'!$A:$L,12,FALSE)</f>
        <v>20223</v>
      </c>
      <c r="P241" s="18">
        <f>VLOOKUP(B241,'[1]MEI 2022'!$A:$K,11,FALSE)</f>
        <v>46082</v>
      </c>
      <c r="Q241" s="18" t="str">
        <f>VLOOKUP(B241,'[1]MEI 2022'!$A:$G,7,FALSE)</f>
        <v>KP05/2</v>
      </c>
      <c r="R241" s="23" t="str">
        <f>VLOOKUP(B241,'[1]MEI 2022'!$A:$I,9,FALSE)</f>
        <v>PT KUDAMAS JAYA MAKMUR SENTOSA</v>
      </c>
    </row>
    <row r="242" spans="1:18" ht="18.75" x14ac:dyDescent="0.3">
      <c r="A242" s="8">
        <v>233</v>
      </c>
      <c r="B242" s="37" t="s">
        <v>693</v>
      </c>
      <c r="C242" s="38" t="s">
        <v>694</v>
      </c>
      <c r="D242" s="22">
        <v>5</v>
      </c>
      <c r="E242" s="17" t="s">
        <v>348</v>
      </c>
      <c r="F242" s="17" t="s">
        <v>1231</v>
      </c>
      <c r="G242" s="11">
        <v>5000</v>
      </c>
      <c r="H242" s="12">
        <v>5500</v>
      </c>
      <c r="I242" s="13">
        <v>6600</v>
      </c>
      <c r="J242" s="11">
        <v>5500</v>
      </c>
      <c r="K242" s="11">
        <v>6600</v>
      </c>
      <c r="L242" s="14">
        <f>VLOOKUP(B242,'[2]LP OBAT DAN BMHP ALL APRIL'!$B:$BC,54,FALSE)</f>
        <v>3</v>
      </c>
      <c r="M242" s="15"/>
      <c r="N242" s="16">
        <f t="shared" si="14"/>
        <v>3</v>
      </c>
      <c r="O242" s="17" t="s">
        <v>695</v>
      </c>
      <c r="P242" s="18"/>
      <c r="Q242" s="11" t="s">
        <v>551</v>
      </c>
      <c r="R242" s="19" t="s">
        <v>22</v>
      </c>
    </row>
    <row r="243" spans="1:18" ht="18.75" x14ac:dyDescent="0.3">
      <c r="A243" s="8">
        <v>234</v>
      </c>
      <c r="B243" s="20" t="s">
        <v>696</v>
      </c>
      <c r="C243" s="21" t="s">
        <v>697</v>
      </c>
      <c r="D243" s="22">
        <v>100</v>
      </c>
      <c r="E243" s="17" t="s">
        <v>698</v>
      </c>
      <c r="F243" s="17" t="s">
        <v>1233</v>
      </c>
      <c r="G243" s="11">
        <v>345.5</v>
      </c>
      <c r="H243" s="29">
        <v>380.05</v>
      </c>
      <c r="I243" s="13">
        <v>456.06</v>
      </c>
      <c r="J243" s="11">
        <v>400</v>
      </c>
      <c r="K243" s="11">
        <v>500</v>
      </c>
      <c r="L243" s="14">
        <f>VLOOKUP(B243,'[2]LP OBAT DAN BMHP ALL APRIL'!$B:$BC,54,FALSE)</f>
        <v>223</v>
      </c>
      <c r="M243" s="15"/>
      <c r="N243" s="16">
        <f t="shared" si="14"/>
        <v>223</v>
      </c>
      <c r="O243" s="30" t="s">
        <v>699</v>
      </c>
      <c r="P243" s="31">
        <v>45169</v>
      </c>
      <c r="Q243" s="32">
        <v>2802617390</v>
      </c>
      <c r="R243" s="33" t="s">
        <v>56</v>
      </c>
    </row>
    <row r="244" spans="1:18" ht="18.75" x14ac:dyDescent="0.3">
      <c r="A244" s="8">
        <v>235</v>
      </c>
      <c r="B244" s="27" t="s">
        <v>700</v>
      </c>
      <c r="C244" s="28" t="s">
        <v>701</v>
      </c>
      <c r="D244" s="17">
        <v>100</v>
      </c>
      <c r="E244" s="17" t="s">
        <v>698</v>
      </c>
      <c r="F244" s="17" t="s">
        <v>1233</v>
      </c>
      <c r="G244" s="11">
        <v>718.55</v>
      </c>
      <c r="H244" s="24">
        <v>790.40499999999997</v>
      </c>
      <c r="I244" s="13">
        <v>948.48599999999988</v>
      </c>
      <c r="J244" s="11">
        <v>800</v>
      </c>
      <c r="K244" s="11">
        <v>1000</v>
      </c>
      <c r="L244" s="14">
        <f>VLOOKUP(B244,'[2]LP OBAT DAN BMHP ALL APRIL'!$B:$BC,54,FALSE)</f>
        <v>204</v>
      </c>
      <c r="M244" s="15"/>
      <c r="N244" s="16">
        <f t="shared" si="14"/>
        <v>204</v>
      </c>
      <c r="O244" s="30" t="s">
        <v>702</v>
      </c>
      <c r="P244" s="31">
        <v>44846</v>
      </c>
      <c r="Q244" s="32" t="s">
        <v>207</v>
      </c>
      <c r="R244" s="33" t="s">
        <v>56</v>
      </c>
    </row>
    <row r="245" spans="1:18" ht="18.75" x14ac:dyDescent="0.3">
      <c r="A245" s="8">
        <v>236</v>
      </c>
      <c r="B245" s="39" t="s">
        <v>703</v>
      </c>
      <c r="C245" s="39" t="s">
        <v>704</v>
      </c>
      <c r="D245" s="17">
        <v>1</v>
      </c>
      <c r="E245" s="17" t="s">
        <v>53</v>
      </c>
      <c r="F245" s="17" t="s">
        <v>1233</v>
      </c>
      <c r="G245" s="11">
        <f>VLOOKUP(B245,'[1]FEB 2022'!$A:$C,3,FALSE)</f>
        <v>6170.9090909090901</v>
      </c>
      <c r="H245" s="24">
        <f>VLOOKUP(B245,'[1]FEB 2022'!$A:$D,4,FALSE)</f>
        <v>6788</v>
      </c>
      <c r="I245" s="13">
        <f>VLOOKUP(B245,'[1]FEB 2022'!$A:$E,5,FALSE)</f>
        <v>8145.5999999999995</v>
      </c>
      <c r="J245" s="11">
        <f>ROUNDUP(H245,-2)</f>
        <v>6800</v>
      </c>
      <c r="K245" s="11">
        <f>ROUNDUP(I245,-2)</f>
        <v>8200</v>
      </c>
      <c r="L245" s="14">
        <f>VLOOKUP(B245,'[2]LP OBAT DAN BMHP ALL APRIL'!$B:$BC,54,FALSE)</f>
        <v>3</v>
      </c>
      <c r="M245" s="15"/>
      <c r="N245" s="16">
        <f t="shared" si="14"/>
        <v>3</v>
      </c>
      <c r="O245" s="11" t="str">
        <f>VLOOKUP(B245,'[1]FEB 2022'!$A:$L,12,FALSE)</f>
        <v>S1205BA</v>
      </c>
      <c r="P245" s="18">
        <f>VLOOKUP(B245,'[1]FEB 2022'!$A:$K,11,FALSE)</f>
        <v>45261</v>
      </c>
      <c r="Q245" s="18" t="str">
        <f>VLOOKUP(B245,'[1]FEB 2022'!$A:$G,7,FALSE)</f>
        <v>KP02/9</v>
      </c>
      <c r="R245" s="23" t="str">
        <f>VLOOKUP(B245,'[1]FEB 2022'!$A:$I,9,FALSE)</f>
        <v>PT PLANET EXCELENCIA PHARMACY</v>
      </c>
    </row>
    <row r="246" spans="1:18" ht="18.75" x14ac:dyDescent="0.3">
      <c r="A246" s="8">
        <v>237</v>
      </c>
      <c r="B246" s="39" t="s">
        <v>705</v>
      </c>
      <c r="C246" s="39" t="s">
        <v>706</v>
      </c>
      <c r="D246" s="17">
        <v>1</v>
      </c>
      <c r="E246" s="17" t="s">
        <v>53</v>
      </c>
      <c r="F246" s="17" t="s">
        <v>1233</v>
      </c>
      <c r="G246" s="11">
        <v>4773</v>
      </c>
      <c r="H246" s="12">
        <v>5250.3</v>
      </c>
      <c r="I246" s="13">
        <v>6300.36</v>
      </c>
      <c r="J246" s="11">
        <v>5300</v>
      </c>
      <c r="K246" s="11">
        <v>6400</v>
      </c>
      <c r="L246" s="14">
        <f>VLOOKUP(B246,'[2]LP OBAT DAN BMHP ALL APRIL'!$B:$BC,54,FALSE)</f>
        <v>2</v>
      </c>
      <c r="M246" s="15"/>
      <c r="N246" s="16">
        <f t="shared" si="14"/>
        <v>2</v>
      </c>
      <c r="O246" s="17" t="s">
        <v>707</v>
      </c>
      <c r="P246" s="18">
        <v>45809</v>
      </c>
      <c r="Q246" s="11" t="s">
        <v>199</v>
      </c>
      <c r="R246" s="19" t="s">
        <v>114</v>
      </c>
    </row>
    <row r="247" spans="1:18" ht="18.75" x14ac:dyDescent="0.3">
      <c r="A247" s="8">
        <v>238</v>
      </c>
      <c r="B247" s="39" t="s">
        <v>708</v>
      </c>
      <c r="C247" s="39" t="s">
        <v>709</v>
      </c>
      <c r="D247" s="17">
        <v>1</v>
      </c>
      <c r="E247" s="17" t="s">
        <v>53</v>
      </c>
      <c r="F247" s="17" t="s">
        <v>1233</v>
      </c>
      <c r="G247" s="11">
        <f>VLOOKUP(B247,'[3]JAN 2022'!$A:$C,3,FALSE)</f>
        <v>2500</v>
      </c>
      <c r="H247" s="24">
        <f>VLOOKUP(B247,'[3]JAN 2022'!$A:$D,4,FALSE)</f>
        <v>2750</v>
      </c>
      <c r="I247" s="13">
        <f>VLOOKUP(B247,'[3]JAN 2022'!$A:$E,5,FALSE)</f>
        <v>3300</v>
      </c>
      <c r="J247" s="11">
        <f t="shared" ref="J247:K251" si="19">ROUNDUP(H247,-2)</f>
        <v>2800</v>
      </c>
      <c r="K247" s="11">
        <f t="shared" si="19"/>
        <v>3300</v>
      </c>
      <c r="L247" s="14">
        <f>VLOOKUP(B247,'[2]LP OBAT DAN BMHP ALL APRIL'!$B:$BC,54,FALSE)</f>
        <v>1</v>
      </c>
      <c r="M247" s="15"/>
      <c r="N247" s="16">
        <f t="shared" si="14"/>
        <v>1</v>
      </c>
      <c r="O247" s="11" t="str">
        <f>VLOOKUP(B247,'[3]JAN 2022'!$A:$L,12,FALSE)</f>
        <v>A12079</v>
      </c>
      <c r="P247" s="18">
        <f>VLOOKUP(B247,'[3]JAN 2022'!$A:$K,11,FALSE)</f>
        <v>45597</v>
      </c>
      <c r="Q247" s="18" t="str">
        <f>VLOOKUP(B247,'[3]JAN 2022'!$A:$G,7,FALSE)</f>
        <v>KP01/03</v>
      </c>
      <c r="R247" s="23" t="str">
        <f>VLOOKUP(B247,'[3]JAN 2022'!$A:$I,9,FALSE)</f>
        <v>PT KUDAMAS JAYA MAKMUR SENTOSA</v>
      </c>
    </row>
    <row r="248" spans="1:18" ht="18.75" x14ac:dyDescent="0.3">
      <c r="A248" s="8">
        <v>239</v>
      </c>
      <c r="B248" s="73" t="s">
        <v>710</v>
      </c>
      <c r="C248" s="74" t="s">
        <v>711</v>
      </c>
      <c r="D248" s="17">
        <v>100</v>
      </c>
      <c r="E248" s="17" t="s">
        <v>30</v>
      </c>
      <c r="F248" s="17" t="s">
        <v>1233</v>
      </c>
      <c r="G248" s="11">
        <f>VLOOKUP(B248,'[1]MAR 2022'!$A:$C,3,FALSE)</f>
        <v>184</v>
      </c>
      <c r="H248" s="24">
        <f>VLOOKUP(B248,'[1]MAR 2022'!$A:$D,4,FALSE)</f>
        <v>202.4</v>
      </c>
      <c r="I248" s="13">
        <f>VLOOKUP(B248,'[1]MAR 2022'!$A:$E,5,FALSE)</f>
        <v>242.88</v>
      </c>
      <c r="J248" s="11">
        <f t="shared" si="19"/>
        <v>300</v>
      </c>
      <c r="K248" s="11">
        <f t="shared" si="19"/>
        <v>300</v>
      </c>
      <c r="L248" s="14">
        <f>VLOOKUP(B248,'[2]LP OBAT DAN BMHP ALL APRIL'!$B:$BC,54,FALSE)</f>
        <v>0</v>
      </c>
      <c r="M248" s="15"/>
      <c r="N248" s="16">
        <f t="shared" si="14"/>
        <v>0</v>
      </c>
      <c r="O248" s="11" t="str">
        <f>VLOOKUP(B248,'[1]MAR 2022'!$A:$L,12,FALSE)</f>
        <v>00821K0250</v>
      </c>
      <c r="P248" s="18">
        <f>VLOOKUP(B248,'[1]MAR 2022'!$A:$K,11,FALSE)</f>
        <v>46327</v>
      </c>
      <c r="Q248" s="18" t="str">
        <f>VLOOKUP(B248,'[1]MAR 2022'!$A:$G,7,FALSE)</f>
        <v>KP03/8</v>
      </c>
      <c r="R248" s="23" t="str">
        <f>VLOOKUP(B248,'[1]MAR 2022'!$A:$I,9,FALSE)</f>
        <v>PT PENTA VALENT</v>
      </c>
    </row>
    <row r="249" spans="1:18" ht="18.75" x14ac:dyDescent="0.3">
      <c r="A249" s="8">
        <v>240</v>
      </c>
      <c r="B249" s="73" t="s">
        <v>712</v>
      </c>
      <c r="C249" s="74" t="s">
        <v>713</v>
      </c>
      <c r="D249" s="17">
        <v>100</v>
      </c>
      <c r="E249" s="17" t="s">
        <v>30</v>
      </c>
      <c r="F249" s="17" t="s">
        <v>1233</v>
      </c>
      <c r="G249" s="11">
        <f>VLOOKUP(B249,'[1]APR 2022'!$A:$C,3,FALSE)</f>
        <v>167.5</v>
      </c>
      <c r="H249" s="12">
        <f>VLOOKUP(B249,'[1]APR 2022'!$A:$D,4,FALSE)</f>
        <v>184.25000000000003</v>
      </c>
      <c r="I249" s="13">
        <f>VLOOKUP(B249,'[1]APR 2022'!$A:$E,5,FALSE)</f>
        <v>221.10000000000002</v>
      </c>
      <c r="J249" s="11">
        <f t="shared" si="19"/>
        <v>200</v>
      </c>
      <c r="K249" s="11">
        <f t="shared" si="19"/>
        <v>300</v>
      </c>
      <c r="L249" s="14">
        <f>VLOOKUP(B249,'[2]LP OBAT DAN BMHP ALL APRIL'!$B:$BC,54,FALSE)</f>
        <v>200</v>
      </c>
      <c r="M249" s="15"/>
      <c r="N249" s="26">
        <f t="shared" si="14"/>
        <v>200</v>
      </c>
      <c r="O249" s="17" t="str">
        <f>VLOOKUP(B249,'[1]APR 2022'!$A:$L,12,FALSE)</f>
        <v>020624</v>
      </c>
      <c r="P249" s="18">
        <f>VLOOKUP(B249,'[1]APR 2022'!$A:$K,11,FALSE)</f>
        <v>46419</v>
      </c>
      <c r="Q249" s="11" t="str">
        <f>VLOOKUP(B249,'[1]APR 2022'!$A:$G,7,FALSE)</f>
        <v>KP04/2</v>
      </c>
      <c r="R249" s="19" t="str">
        <f>VLOOKUP(B249,'[1]APR 2022'!$A:$I,9,FALSE)</f>
        <v>PT SINGGASANA WITRA SURYAMAS</v>
      </c>
    </row>
    <row r="250" spans="1:18" ht="18.75" x14ac:dyDescent="0.3">
      <c r="A250" s="8">
        <v>241</v>
      </c>
      <c r="B250" s="73" t="s">
        <v>714</v>
      </c>
      <c r="C250" s="74" t="s">
        <v>715</v>
      </c>
      <c r="D250" s="17">
        <v>100</v>
      </c>
      <c r="E250" s="17" t="s">
        <v>30</v>
      </c>
      <c r="F250" s="17" t="s">
        <v>1233</v>
      </c>
      <c r="G250" s="11">
        <f>VLOOKUP(B250,'[1]APR 2022'!$A:$C,3,FALSE)</f>
        <v>167.5</v>
      </c>
      <c r="H250" s="12">
        <f>VLOOKUP(B250,'[1]APR 2022'!$A:$D,4,FALSE)</f>
        <v>184.25000000000003</v>
      </c>
      <c r="I250" s="13">
        <f>VLOOKUP(B250,'[1]APR 2022'!$A:$E,5,FALSE)</f>
        <v>221.10000000000002</v>
      </c>
      <c r="J250" s="11">
        <f t="shared" si="19"/>
        <v>200</v>
      </c>
      <c r="K250" s="11">
        <f t="shared" si="19"/>
        <v>300</v>
      </c>
      <c r="L250" s="14">
        <f>VLOOKUP(B250,'[2]LP OBAT DAN BMHP ALL APRIL'!$B:$BC,54,FALSE)</f>
        <v>170</v>
      </c>
      <c r="M250" s="15"/>
      <c r="N250" s="26">
        <f t="shared" si="14"/>
        <v>170</v>
      </c>
      <c r="O250" s="17" t="str">
        <f>VLOOKUP(B250,'[1]APR 2022'!$A:$L,12,FALSE)</f>
        <v>019924</v>
      </c>
      <c r="P250" s="18">
        <f>VLOOKUP(B250,'[1]APR 2022'!$A:$K,11,FALSE)</f>
        <v>46419</v>
      </c>
      <c r="Q250" s="11" t="str">
        <f>VLOOKUP(B250,'[1]APR 2022'!$A:$G,7,FALSE)</f>
        <v>KP04/2</v>
      </c>
      <c r="R250" s="19" t="str">
        <f>VLOOKUP(B250,'[1]APR 2022'!$A:$I,9,FALSE)</f>
        <v>PT SINGGASANA WITRA SURYAMAS</v>
      </c>
    </row>
    <row r="251" spans="1:18" ht="18.75" x14ac:dyDescent="0.3">
      <c r="A251" s="8">
        <v>242</v>
      </c>
      <c r="B251" s="73" t="s">
        <v>716</v>
      </c>
      <c r="C251" s="74" t="s">
        <v>717</v>
      </c>
      <c r="D251" s="17">
        <v>100</v>
      </c>
      <c r="E251" s="17" t="s">
        <v>30</v>
      </c>
      <c r="F251" s="17" t="s">
        <v>1233</v>
      </c>
      <c r="G251" s="11">
        <f>VLOOKUP(B251,'[1]MEI 2022'!$A:$C,3,FALSE)</f>
        <v>220</v>
      </c>
      <c r="H251" s="24">
        <f>VLOOKUP(B251,'[1]MEI 2022'!$A:$D,4,FALSE)</f>
        <v>242.00000000000003</v>
      </c>
      <c r="I251" s="13">
        <f>VLOOKUP(B251,'[1]MEI 2022'!$A:$E,5,FALSE)</f>
        <v>290.40000000000003</v>
      </c>
      <c r="J251" s="11">
        <f t="shared" si="19"/>
        <v>300</v>
      </c>
      <c r="K251" s="11">
        <f t="shared" si="19"/>
        <v>300</v>
      </c>
      <c r="L251" s="14"/>
      <c r="M251" s="15">
        <f>VLOOKUP(B251,'[1]MEI 2022'!$A:$B,2,FALSE)</f>
        <v>200</v>
      </c>
      <c r="N251" s="16">
        <f t="shared" si="14"/>
        <v>200</v>
      </c>
      <c r="O251" s="11" t="str">
        <f>VLOOKUP(B251,'[1]MEI 2022'!$A:$L,12,FALSE)</f>
        <v xml:space="preserve"> 00822B0020</v>
      </c>
      <c r="P251" s="18">
        <f>VLOOKUP(B251,'[1]MEI 2022'!$A:$K,11,FALSE)</f>
        <v>46419</v>
      </c>
      <c r="Q251" s="18" t="str">
        <f>VLOOKUP(B251,'[1]MEI 2022'!$A:$G,7,FALSE)</f>
        <v>KP05/5</v>
      </c>
      <c r="R251" s="23" t="str">
        <f>VLOOKUP(B251,'[1]MEI 2022'!$A:$I,9,FALSE)</f>
        <v>PT Penta Valent</v>
      </c>
    </row>
    <row r="252" spans="1:18" ht="18.75" x14ac:dyDescent="0.3">
      <c r="A252" s="8">
        <v>243</v>
      </c>
      <c r="B252" s="27" t="s">
        <v>718</v>
      </c>
      <c r="C252" s="28" t="s">
        <v>719</v>
      </c>
      <c r="D252" s="17">
        <v>30</v>
      </c>
      <c r="E252" s="17" t="s">
        <v>348</v>
      </c>
      <c r="F252" s="17" t="s">
        <v>1231</v>
      </c>
      <c r="G252" s="11">
        <v>1801.8333333333333</v>
      </c>
      <c r="H252" s="29">
        <v>1982.0166666666667</v>
      </c>
      <c r="I252" s="13">
        <v>2378.42</v>
      </c>
      <c r="J252" s="11">
        <v>2000</v>
      </c>
      <c r="K252" s="11">
        <v>2400</v>
      </c>
      <c r="L252" s="14">
        <f>VLOOKUP(B252,'[2]LP OBAT DAN BMHP ALL APRIL'!$B:$BC,54,FALSE)</f>
        <v>30</v>
      </c>
      <c r="M252" s="15"/>
      <c r="N252" s="16">
        <f t="shared" si="14"/>
        <v>30</v>
      </c>
      <c r="O252" s="30" t="s">
        <v>720</v>
      </c>
      <c r="P252" s="31">
        <v>45017</v>
      </c>
      <c r="Q252" s="32" t="s">
        <v>721</v>
      </c>
      <c r="R252" s="33" t="s">
        <v>722</v>
      </c>
    </row>
    <row r="253" spans="1:18" ht="18.75" x14ac:dyDescent="0.3">
      <c r="A253" s="8">
        <v>244</v>
      </c>
      <c r="B253" s="20" t="s">
        <v>723</v>
      </c>
      <c r="C253" s="21" t="s">
        <v>724</v>
      </c>
      <c r="D253" s="22">
        <v>100</v>
      </c>
      <c r="E253" s="22" t="s">
        <v>30</v>
      </c>
      <c r="F253" s="17" t="s">
        <v>1231</v>
      </c>
      <c r="G253" s="11">
        <v>218.18</v>
      </c>
      <c r="H253" s="29">
        <v>239.99800000000002</v>
      </c>
      <c r="I253" s="13">
        <v>287.99760000000003</v>
      </c>
      <c r="J253" s="11">
        <v>300</v>
      </c>
      <c r="K253" s="11">
        <v>300</v>
      </c>
      <c r="L253" s="14">
        <f>VLOOKUP(B253,'[2]LP OBAT DAN BMHP ALL APRIL'!$B:$BC,54,FALSE)</f>
        <v>40</v>
      </c>
      <c r="M253" s="15"/>
      <c r="N253" s="16">
        <f t="shared" si="14"/>
        <v>40</v>
      </c>
      <c r="O253" s="30" t="s">
        <v>725</v>
      </c>
      <c r="P253" s="31">
        <v>45121</v>
      </c>
      <c r="Q253" s="31">
        <v>0</v>
      </c>
      <c r="R253" s="68" t="s">
        <v>56</v>
      </c>
    </row>
    <row r="254" spans="1:18" ht="18.75" x14ac:dyDescent="0.3">
      <c r="A254" s="8">
        <v>245</v>
      </c>
      <c r="B254" s="20" t="s">
        <v>726</v>
      </c>
      <c r="C254" s="21" t="s">
        <v>727</v>
      </c>
      <c r="D254" s="17">
        <v>100</v>
      </c>
      <c r="E254" s="17" t="s">
        <v>30</v>
      </c>
      <c r="F254" s="17" t="s">
        <v>1231</v>
      </c>
      <c r="G254" s="11">
        <f>VLOOKUP(B254,'[3]JAN 2022'!$A:$C,3,FALSE)</f>
        <v>192.72727272727272</v>
      </c>
      <c r="H254" s="24">
        <f>VLOOKUP(B254,'[3]JAN 2022'!$A:$D,4,FALSE)</f>
        <v>212</v>
      </c>
      <c r="I254" s="13">
        <f>VLOOKUP(B254,'[3]JAN 2022'!$A:$E,5,FALSE)</f>
        <v>254.39999999999998</v>
      </c>
      <c r="J254" s="11">
        <f>ROUNDUP(H254,-2)</f>
        <v>300</v>
      </c>
      <c r="K254" s="11">
        <f>ROUNDUP(I254,-2)</f>
        <v>300</v>
      </c>
      <c r="L254" s="14">
        <f>VLOOKUP(B254,'[2]LP OBAT DAN BMHP ALL APRIL'!$B:$BC,54,FALSE)</f>
        <v>97</v>
      </c>
      <c r="M254" s="15"/>
      <c r="N254" s="16">
        <f t="shared" si="14"/>
        <v>97</v>
      </c>
      <c r="O254" s="30" t="s">
        <v>2266</v>
      </c>
      <c r="P254" s="18">
        <f>VLOOKUP(B254,'[3]JAN 2022'!$A:$K,11,FALSE)</f>
        <v>45901</v>
      </c>
      <c r="Q254" s="18" t="str">
        <f>VLOOKUP(B254,'[3]JAN 2022'!$A:$G,7,FALSE)</f>
        <v>KP01/03</v>
      </c>
      <c r="R254" s="23" t="str">
        <f>VLOOKUP(B254,'[3]JAN 2022'!$A:$I,9,FALSE)</f>
        <v>PT KUDAMAS JAYA MAKMUR SENTOSA</v>
      </c>
    </row>
    <row r="255" spans="1:18" ht="18.75" x14ac:dyDescent="0.3">
      <c r="A255" s="8">
        <v>246</v>
      </c>
      <c r="B255" s="20" t="s">
        <v>728</v>
      </c>
      <c r="C255" s="21" t="s">
        <v>729</v>
      </c>
      <c r="D255" s="17">
        <v>100</v>
      </c>
      <c r="E255" s="17" t="s">
        <v>30</v>
      </c>
      <c r="F255" s="17" t="s">
        <v>1231</v>
      </c>
      <c r="G255" s="11">
        <f>VLOOKUP(B255,'[3]JAN 2022'!$A:$C,3,FALSE)</f>
        <v>192.72727272727272</v>
      </c>
      <c r="H255" s="24">
        <f>VLOOKUP(B255,'[3]JAN 2022'!$A:$D,4,FALSE)</f>
        <v>212</v>
      </c>
      <c r="I255" s="13">
        <f>VLOOKUP(B255,'[3]JAN 2022'!$A:$E,5,FALSE)</f>
        <v>254.39999999999998</v>
      </c>
      <c r="J255" s="11">
        <f>ROUNDUP(H255,-2)</f>
        <v>300</v>
      </c>
      <c r="K255" s="11">
        <f>ROUNDUP(I255,-2)</f>
        <v>300</v>
      </c>
      <c r="L255" s="14">
        <f>VLOOKUP(B255,'[2]LP OBAT DAN BMHP ALL APRIL'!$B:$BC,54,FALSE)</f>
        <v>100</v>
      </c>
      <c r="M255" s="15"/>
      <c r="N255" s="16">
        <f t="shared" si="14"/>
        <v>100</v>
      </c>
      <c r="O255" s="30" t="s">
        <v>2267</v>
      </c>
      <c r="P255" s="18">
        <f>VLOOKUP(B255,'[3]JAN 2022'!$A:$K,11,FALSE)</f>
        <v>45901</v>
      </c>
      <c r="Q255" s="18" t="str">
        <f>VLOOKUP(B255,'[3]JAN 2022'!$A:$G,7,FALSE)</f>
        <v>KP01/03</v>
      </c>
      <c r="R255" s="23" t="str">
        <f>VLOOKUP(B255,'[3]JAN 2022'!$A:$I,9,FALSE)</f>
        <v>PT KUDAMAS JAYA MAKMUR SENTOSA</v>
      </c>
    </row>
    <row r="256" spans="1:18" ht="18.75" x14ac:dyDescent="0.3">
      <c r="A256" s="8">
        <v>247</v>
      </c>
      <c r="B256" s="20" t="s">
        <v>730</v>
      </c>
      <c r="C256" s="21" t="s">
        <v>731</v>
      </c>
      <c r="D256" s="17">
        <v>30</v>
      </c>
      <c r="E256" s="17" t="s">
        <v>30</v>
      </c>
      <c r="F256" s="17" t="s">
        <v>1234</v>
      </c>
      <c r="G256" s="11"/>
      <c r="H256" s="24"/>
      <c r="I256" s="13"/>
      <c r="J256" s="11"/>
      <c r="K256" s="11">
        <v>2800</v>
      </c>
      <c r="L256" s="14">
        <f>VLOOKUP(B256,'[2]LP OBAT DAN BMHP ALL APRIL'!$B:$BC,54,FALSE)</f>
        <v>30</v>
      </c>
      <c r="M256" s="15"/>
      <c r="N256" s="16">
        <f t="shared" si="14"/>
        <v>30</v>
      </c>
      <c r="O256" s="30" t="s">
        <v>2269</v>
      </c>
      <c r="P256" s="18">
        <v>46204</v>
      </c>
      <c r="Q256" s="18"/>
      <c r="R256" s="19" t="s">
        <v>195</v>
      </c>
    </row>
    <row r="257" spans="1:18" ht="18.75" x14ac:dyDescent="0.3">
      <c r="A257" s="8">
        <v>248</v>
      </c>
      <c r="B257" s="20" t="s">
        <v>732</v>
      </c>
      <c r="C257" s="21" t="s">
        <v>733</v>
      </c>
      <c r="D257" s="17">
        <v>30</v>
      </c>
      <c r="E257" s="17" t="s">
        <v>30</v>
      </c>
      <c r="F257" s="17" t="s">
        <v>1234</v>
      </c>
      <c r="G257" s="11"/>
      <c r="H257" s="12"/>
      <c r="I257" s="13"/>
      <c r="J257" s="11"/>
      <c r="K257" s="11">
        <v>2800</v>
      </c>
      <c r="L257" s="14">
        <f>VLOOKUP(B257,'[2]LP OBAT DAN BMHP ALL APRIL'!$B:$BC,54,FALSE)</f>
        <v>615</v>
      </c>
      <c r="M257" s="15"/>
      <c r="N257" s="16">
        <f t="shared" si="14"/>
        <v>615</v>
      </c>
      <c r="O257" s="30" t="s">
        <v>2268</v>
      </c>
      <c r="P257" s="18">
        <v>45170</v>
      </c>
      <c r="Q257" s="11" t="s">
        <v>734</v>
      </c>
      <c r="R257" s="19" t="s">
        <v>195</v>
      </c>
    </row>
    <row r="258" spans="1:18" ht="18.75" x14ac:dyDescent="0.3">
      <c r="A258" s="8">
        <v>249</v>
      </c>
      <c r="B258" s="20" t="s">
        <v>735</v>
      </c>
      <c r="C258" s="21" t="s">
        <v>736</v>
      </c>
      <c r="D258" s="22">
        <v>100</v>
      </c>
      <c r="E258" s="17" t="s">
        <v>30</v>
      </c>
      <c r="F258" s="17" t="s">
        <v>1231</v>
      </c>
      <c r="G258" s="11">
        <v>312.85000000000002</v>
      </c>
      <c r="H258" s="29">
        <v>344.13500000000005</v>
      </c>
      <c r="I258" s="13">
        <v>412.96200000000005</v>
      </c>
      <c r="J258" s="11">
        <v>400</v>
      </c>
      <c r="K258" s="11">
        <v>500</v>
      </c>
      <c r="L258" s="14">
        <f>VLOOKUP(B258,'[2]LP OBAT DAN BMHP ALL APRIL'!$B:$BC,54,FALSE)</f>
        <v>300</v>
      </c>
      <c r="M258" s="15"/>
      <c r="N258" s="16">
        <f t="shared" si="14"/>
        <v>300</v>
      </c>
      <c r="O258" s="30" t="s">
        <v>2270</v>
      </c>
      <c r="P258" s="31">
        <v>45078</v>
      </c>
      <c r="Q258" s="32">
        <v>2801959345</v>
      </c>
      <c r="R258" s="33" t="s">
        <v>258</v>
      </c>
    </row>
    <row r="259" spans="1:18" ht="18.75" x14ac:dyDescent="0.3">
      <c r="A259" s="8">
        <v>250</v>
      </c>
      <c r="B259" s="20" t="s">
        <v>737</v>
      </c>
      <c r="C259" s="21" t="s">
        <v>738</v>
      </c>
      <c r="D259" s="22">
        <v>100</v>
      </c>
      <c r="E259" s="17" t="s">
        <v>30</v>
      </c>
      <c r="F259" s="17" t="s">
        <v>1231</v>
      </c>
      <c r="G259" s="11"/>
      <c r="H259" s="29">
        <v>344</v>
      </c>
      <c r="I259" s="13">
        <v>412.96200000000005</v>
      </c>
      <c r="J259" s="11">
        <v>400</v>
      </c>
      <c r="K259" s="11">
        <v>500</v>
      </c>
      <c r="L259" s="14">
        <f>VLOOKUP(B259,'[2]LP OBAT DAN BMHP ALL APRIL'!$B:$BC,54,FALSE)</f>
        <v>500</v>
      </c>
      <c r="M259" s="15"/>
      <c r="N259" s="16">
        <f t="shared" si="14"/>
        <v>500</v>
      </c>
      <c r="O259" s="30" t="s">
        <v>2271</v>
      </c>
      <c r="P259" s="31">
        <v>45137</v>
      </c>
      <c r="Q259" s="32" t="s">
        <v>739</v>
      </c>
      <c r="R259" s="33" t="s">
        <v>258</v>
      </c>
    </row>
    <row r="260" spans="1:18" ht="18.75" x14ac:dyDescent="0.3">
      <c r="A260" s="8">
        <v>251</v>
      </c>
      <c r="B260" s="27" t="s">
        <v>740</v>
      </c>
      <c r="C260" s="28" t="s">
        <v>741</v>
      </c>
      <c r="D260" s="17">
        <v>100</v>
      </c>
      <c r="E260" s="17" t="s">
        <v>30</v>
      </c>
      <c r="F260" s="17" t="s">
        <v>1231</v>
      </c>
      <c r="G260" s="11">
        <f>VLOOKUP(B260,'[3]JAN 2022'!$A:$C,3,FALSE)</f>
        <v>136.36363636363635</v>
      </c>
      <c r="H260" s="24">
        <f>VLOOKUP(B260,'[3]JAN 2022'!$A:$D,4,FALSE)</f>
        <v>150</v>
      </c>
      <c r="I260" s="13">
        <f>VLOOKUP(B260,'[3]JAN 2022'!$A:$E,5,FALSE)</f>
        <v>180</v>
      </c>
      <c r="J260" s="11">
        <f>ROUNDUP(H260,-2)</f>
        <v>200</v>
      </c>
      <c r="K260" s="11">
        <f>ROUNDUP(I260,-2)</f>
        <v>200</v>
      </c>
      <c r="L260" s="14">
        <f>VLOOKUP(B260,'[2]LP OBAT DAN BMHP ALL APRIL'!$B:$BC,54,FALSE)</f>
        <v>8</v>
      </c>
      <c r="M260" s="15"/>
      <c r="N260" s="16">
        <f t="shared" si="14"/>
        <v>8</v>
      </c>
      <c r="O260" s="30" t="s">
        <v>725</v>
      </c>
      <c r="P260" s="18">
        <f>VLOOKUP(B260,'[3]JAN 2022'!$A:$K,11,FALSE)</f>
        <v>45231</v>
      </c>
      <c r="Q260" s="18" t="str">
        <f>VLOOKUP(B260,'[3]JAN 2022'!$A:$G,7,FALSE)</f>
        <v>KP01/03</v>
      </c>
      <c r="R260" s="23" t="str">
        <f>VLOOKUP(B260,'[3]JAN 2022'!$A:$I,9,FALSE)</f>
        <v>PT KUDAMAS JAYA MAKMUR SENTOSA</v>
      </c>
    </row>
    <row r="261" spans="1:18" ht="18.75" x14ac:dyDescent="0.3">
      <c r="A261" s="8">
        <v>252</v>
      </c>
      <c r="B261" s="27" t="s">
        <v>742</v>
      </c>
      <c r="C261" s="28" t="s">
        <v>743</v>
      </c>
      <c r="D261" s="17">
        <v>100</v>
      </c>
      <c r="E261" s="17" t="s">
        <v>30</v>
      </c>
      <c r="F261" s="17" t="s">
        <v>1231</v>
      </c>
      <c r="G261" s="11">
        <f>VLOOKUP(B261,'[1]MEI 2022'!$A:$C,3,FALSE)</f>
        <v>168.18181818181816</v>
      </c>
      <c r="H261" s="24">
        <f>VLOOKUP(B261,'[1]MEI 2022'!$A:$D,4,FALSE)</f>
        <v>185</v>
      </c>
      <c r="I261" s="13">
        <f>VLOOKUP(B261,'[1]MEI 2022'!$A:$E,5,FALSE)</f>
        <v>222</v>
      </c>
      <c r="J261" s="11">
        <f>ROUNDUP(H261,-2)</f>
        <v>200</v>
      </c>
      <c r="K261" s="11">
        <f>ROUNDUP(I261,-2)</f>
        <v>300</v>
      </c>
      <c r="L261" s="14"/>
      <c r="M261" s="15">
        <f>VLOOKUP(B261,'[1]MEI 2022'!$A:$B,2,FALSE)</f>
        <v>100</v>
      </c>
      <c r="N261" s="16">
        <f t="shared" si="14"/>
        <v>100</v>
      </c>
      <c r="O261" s="11" t="str">
        <f>VLOOKUP(B261,'[1]MEI 2022'!$A:$L,12,FALSE)</f>
        <v>HTRNTB21990</v>
      </c>
      <c r="P261" s="18">
        <f>VLOOKUP(B261,'[1]MEI 2022'!$A:$K,11,FALSE)</f>
        <v>45292</v>
      </c>
      <c r="Q261" s="18" t="str">
        <f>VLOOKUP(B261,'[1]MEI 2022'!$A:$G,7,FALSE)</f>
        <v>KP05/2</v>
      </c>
      <c r="R261" s="23" t="str">
        <f>VLOOKUP(B261,'[1]MEI 2022'!$A:$I,9,FALSE)</f>
        <v>PT KUDAMAS JAYA MAKMUR SENTOSA</v>
      </c>
    </row>
    <row r="262" spans="1:18" ht="18.75" x14ac:dyDescent="0.3">
      <c r="A262" s="8">
        <v>253</v>
      </c>
      <c r="B262" s="39" t="s">
        <v>744</v>
      </c>
      <c r="C262" s="40" t="s">
        <v>745</v>
      </c>
      <c r="D262" s="17">
        <v>1</v>
      </c>
      <c r="E262" s="17" t="s">
        <v>53</v>
      </c>
      <c r="F262" s="17" t="s">
        <v>1231</v>
      </c>
      <c r="G262" s="11">
        <v>7363.6363636363631</v>
      </c>
      <c r="H262" s="24">
        <v>8100</v>
      </c>
      <c r="I262" s="35">
        <v>9720</v>
      </c>
      <c r="J262" s="11">
        <v>8100</v>
      </c>
      <c r="K262" s="11">
        <v>9800</v>
      </c>
      <c r="L262" s="14">
        <f>VLOOKUP(B262,'[2]LP OBAT DAN BMHP ALL APRIL'!$B:$BC,54,FALSE)</f>
        <v>2</v>
      </c>
      <c r="M262" s="15"/>
      <c r="N262" s="16">
        <f t="shared" si="14"/>
        <v>2</v>
      </c>
      <c r="O262" s="30">
        <v>91121312</v>
      </c>
      <c r="P262" s="75">
        <v>44866</v>
      </c>
      <c r="Q262" s="75" t="s">
        <v>746</v>
      </c>
      <c r="R262" s="76" t="s">
        <v>273</v>
      </c>
    </row>
    <row r="263" spans="1:18" ht="18.75" x14ac:dyDescent="0.3">
      <c r="A263" s="8">
        <v>254</v>
      </c>
      <c r="B263" s="39" t="s">
        <v>747</v>
      </c>
      <c r="C263" s="40" t="s">
        <v>748</v>
      </c>
      <c r="D263" s="17">
        <v>1</v>
      </c>
      <c r="E263" s="17" t="s">
        <v>53</v>
      </c>
      <c r="F263" s="17" t="s">
        <v>1231</v>
      </c>
      <c r="G263" s="11">
        <f>VLOOKUP(B263,'[3]JAN 2022'!$A:$C,3,FALSE)</f>
        <v>7363.6363636363631</v>
      </c>
      <c r="H263" s="24">
        <f>VLOOKUP(B263,'[3]JAN 2022'!$A:$D,4,FALSE)</f>
        <v>8100</v>
      </c>
      <c r="I263" s="13">
        <f>VLOOKUP(B263,'[3]JAN 2022'!$A:$E,5,FALSE)</f>
        <v>9720</v>
      </c>
      <c r="J263" s="11">
        <f>ROUNDUP(H263,-2)</f>
        <v>8100</v>
      </c>
      <c r="K263" s="11">
        <f>ROUNDUP(I263,-2)</f>
        <v>9800</v>
      </c>
      <c r="L263" s="14">
        <f>VLOOKUP(B263,'[2]LP OBAT DAN BMHP ALL APRIL'!$B:$BC,54,FALSE)</f>
        <v>10</v>
      </c>
      <c r="M263" s="15"/>
      <c r="N263" s="16">
        <f t="shared" si="14"/>
        <v>10</v>
      </c>
      <c r="O263" s="30">
        <v>91121012</v>
      </c>
      <c r="P263" s="18">
        <f>VLOOKUP(B263,'[3]JAN 2022'!$A:$K,11,FALSE)</f>
        <v>45047</v>
      </c>
      <c r="Q263" s="18" t="str">
        <f>VLOOKUP(B263,'[3]JAN 2022'!$A:$G,7,FALSE)</f>
        <v>KP01/03</v>
      </c>
      <c r="R263" s="23" t="str">
        <f>VLOOKUP(B263,'[3]JAN 2022'!$A:$I,9,FALSE)</f>
        <v>PT KUDAMAS JAYA MAKMUR SENTOSA</v>
      </c>
    </row>
    <row r="264" spans="1:18" ht="18.75" x14ac:dyDescent="0.3">
      <c r="A264" s="8">
        <v>255</v>
      </c>
      <c r="B264" s="39" t="s">
        <v>749</v>
      </c>
      <c r="C264" s="40" t="s">
        <v>750</v>
      </c>
      <c r="D264" s="17">
        <v>1</v>
      </c>
      <c r="E264" s="17" t="s">
        <v>53</v>
      </c>
      <c r="F264" s="17" t="s">
        <v>1231</v>
      </c>
      <c r="G264" s="11"/>
      <c r="H264" s="24"/>
      <c r="I264" s="13"/>
      <c r="J264" s="11"/>
      <c r="K264" s="11">
        <v>5400</v>
      </c>
      <c r="L264" s="14">
        <f>VLOOKUP(B264,'[2]LP OBAT DAN BMHP ALL APRIL'!$B:$BC,54,FALSE)</f>
        <v>6</v>
      </c>
      <c r="M264" s="15"/>
      <c r="N264" s="16">
        <f t="shared" si="14"/>
        <v>6</v>
      </c>
      <c r="O264" s="30">
        <v>151221001</v>
      </c>
      <c r="P264" s="18">
        <v>45627</v>
      </c>
      <c r="Q264" s="18"/>
      <c r="R264" s="23" t="s">
        <v>65</v>
      </c>
    </row>
    <row r="265" spans="1:18" ht="18.75" x14ac:dyDescent="0.3">
      <c r="A265" s="8">
        <v>256</v>
      </c>
      <c r="B265" s="20" t="s">
        <v>751</v>
      </c>
      <c r="C265" s="21" t="s">
        <v>752</v>
      </c>
      <c r="D265" s="22">
        <v>100</v>
      </c>
      <c r="E265" s="17" t="s">
        <v>30</v>
      </c>
      <c r="F265" s="17" t="s">
        <v>1231</v>
      </c>
      <c r="G265" s="11">
        <v>1650</v>
      </c>
      <c r="H265" s="29">
        <v>1815.0000000000002</v>
      </c>
      <c r="I265" s="13">
        <v>2178</v>
      </c>
      <c r="J265" s="11">
        <v>1900</v>
      </c>
      <c r="K265" s="11">
        <v>2200</v>
      </c>
      <c r="L265" s="14">
        <f>VLOOKUP(B265,'[2]LP OBAT DAN BMHP ALL APRIL'!$B:$BC,54,FALSE)</f>
        <v>500</v>
      </c>
      <c r="M265" s="15"/>
      <c r="N265" s="16">
        <f t="shared" si="14"/>
        <v>500</v>
      </c>
      <c r="O265" s="30" t="s">
        <v>2279</v>
      </c>
      <c r="P265" s="31">
        <v>44977</v>
      </c>
      <c r="Q265" s="32" t="s">
        <v>753</v>
      </c>
      <c r="R265" s="33" t="s">
        <v>408</v>
      </c>
    </row>
    <row r="266" spans="1:18" ht="18.75" x14ac:dyDescent="0.3">
      <c r="A266" s="8">
        <v>257</v>
      </c>
      <c r="B266" s="37" t="s">
        <v>754</v>
      </c>
      <c r="C266" s="38" t="s">
        <v>755</v>
      </c>
      <c r="D266" s="22">
        <v>1</v>
      </c>
      <c r="E266" s="17" t="s">
        <v>53</v>
      </c>
      <c r="F266" s="17" t="s">
        <v>1231</v>
      </c>
      <c r="G266" s="11">
        <v>7727.272727272727</v>
      </c>
      <c r="H266" s="12">
        <v>8500</v>
      </c>
      <c r="I266" s="13">
        <v>10200</v>
      </c>
      <c r="J266" s="11">
        <v>8500</v>
      </c>
      <c r="K266" s="11">
        <v>10200</v>
      </c>
      <c r="L266" s="14">
        <f>VLOOKUP(B266,'[2]LP OBAT DAN BMHP ALL APRIL'!$B:$BC,54,FALSE)</f>
        <v>4</v>
      </c>
      <c r="M266" s="15"/>
      <c r="N266" s="16">
        <f t="shared" ref="N266:N316" si="20">L266+M266</f>
        <v>4</v>
      </c>
      <c r="O266" s="30">
        <v>510808</v>
      </c>
      <c r="P266" s="18">
        <v>45839</v>
      </c>
      <c r="Q266" s="11" t="s">
        <v>130</v>
      </c>
      <c r="R266" s="19" t="s">
        <v>65</v>
      </c>
    </row>
    <row r="267" spans="1:18" ht="18.75" x14ac:dyDescent="0.3">
      <c r="A267" s="8">
        <v>258</v>
      </c>
      <c r="B267" s="37" t="s">
        <v>756</v>
      </c>
      <c r="C267" s="38" t="s">
        <v>757</v>
      </c>
      <c r="D267" s="22">
        <v>1</v>
      </c>
      <c r="E267" s="17" t="s">
        <v>53</v>
      </c>
      <c r="F267" s="17" t="s">
        <v>1231</v>
      </c>
      <c r="G267" s="11">
        <v>7727.272727272727</v>
      </c>
      <c r="H267" s="12">
        <v>8500</v>
      </c>
      <c r="I267" s="13">
        <v>10200</v>
      </c>
      <c r="J267" s="11">
        <v>8500</v>
      </c>
      <c r="K267" s="11">
        <v>10200</v>
      </c>
      <c r="L267" s="14">
        <f>VLOOKUP(B267,'[2]LP OBAT DAN BMHP ALL APRIL'!$B:$BC,54,FALSE)</f>
        <v>3</v>
      </c>
      <c r="M267" s="15"/>
      <c r="N267" s="16">
        <f t="shared" si="20"/>
        <v>3</v>
      </c>
      <c r="O267" s="30">
        <v>510803</v>
      </c>
      <c r="P267" s="18">
        <v>45839</v>
      </c>
      <c r="Q267" s="11" t="s">
        <v>130</v>
      </c>
      <c r="R267" s="19" t="s">
        <v>65</v>
      </c>
    </row>
    <row r="268" spans="1:18" ht="18.75" x14ac:dyDescent="0.3">
      <c r="A268" s="8">
        <v>259</v>
      </c>
      <c r="B268" s="20" t="s">
        <v>758</v>
      </c>
      <c r="C268" s="28" t="s">
        <v>759</v>
      </c>
      <c r="D268" s="22">
        <v>100</v>
      </c>
      <c r="E268" s="17" t="s">
        <v>30</v>
      </c>
      <c r="F268" s="17" t="s">
        <v>1231</v>
      </c>
      <c r="G268" s="11">
        <v>102.98</v>
      </c>
      <c r="H268" s="29">
        <v>113.27800000000002</v>
      </c>
      <c r="I268" s="13">
        <v>135.93360000000001</v>
      </c>
      <c r="J268" s="11">
        <v>200</v>
      </c>
      <c r="K268" s="11">
        <v>200</v>
      </c>
      <c r="L268" s="14">
        <f>VLOOKUP(B268,'[2]LP OBAT DAN BMHP ALL APRIL'!$B:$BC,54,FALSE)</f>
        <v>210</v>
      </c>
      <c r="M268" s="15"/>
      <c r="N268" s="16">
        <f t="shared" si="20"/>
        <v>210</v>
      </c>
      <c r="O268" s="30" t="s">
        <v>2278</v>
      </c>
      <c r="P268" s="31">
        <v>45071</v>
      </c>
      <c r="Q268" s="32" t="s">
        <v>55</v>
      </c>
      <c r="R268" s="33" t="s">
        <v>56</v>
      </c>
    </row>
    <row r="269" spans="1:18" ht="18.75" x14ac:dyDescent="0.3">
      <c r="A269" s="8">
        <v>260</v>
      </c>
      <c r="B269" s="20" t="s">
        <v>760</v>
      </c>
      <c r="C269" s="21" t="s">
        <v>761</v>
      </c>
      <c r="D269" s="22">
        <v>100</v>
      </c>
      <c r="E269" s="17" t="s">
        <v>30</v>
      </c>
      <c r="F269" s="17" t="s">
        <v>1231</v>
      </c>
      <c r="G269" s="11">
        <v>91.3</v>
      </c>
      <c r="H269" s="29">
        <v>100.43</v>
      </c>
      <c r="I269" s="13">
        <v>120.51600000000001</v>
      </c>
      <c r="J269" s="11">
        <v>200</v>
      </c>
      <c r="K269" s="11">
        <v>200</v>
      </c>
      <c r="L269" s="14">
        <f>VLOOKUP(B269,'[2]LP OBAT DAN BMHP ALL APRIL'!$B:$BC,54,FALSE)</f>
        <v>0</v>
      </c>
      <c r="M269" s="15"/>
      <c r="N269" s="16">
        <f t="shared" si="20"/>
        <v>0</v>
      </c>
      <c r="O269" s="30" t="s">
        <v>725</v>
      </c>
      <c r="P269" s="31">
        <v>44787</v>
      </c>
      <c r="Q269" s="32">
        <v>2801956245</v>
      </c>
      <c r="R269" s="33" t="s">
        <v>258</v>
      </c>
    </row>
    <row r="270" spans="1:18" ht="18.75" x14ac:dyDescent="0.3">
      <c r="A270" s="8">
        <v>261</v>
      </c>
      <c r="B270" s="20" t="s">
        <v>762</v>
      </c>
      <c r="C270" s="21" t="s">
        <v>763</v>
      </c>
      <c r="D270" s="22">
        <v>1</v>
      </c>
      <c r="E270" s="17" t="s">
        <v>764</v>
      </c>
      <c r="F270" s="17" t="s">
        <v>1237</v>
      </c>
      <c r="G270" s="11">
        <v>5460</v>
      </c>
      <c r="H270" s="29">
        <v>6006.0000000000009</v>
      </c>
      <c r="I270" s="13">
        <v>7207.2000000000007</v>
      </c>
      <c r="J270" s="11">
        <v>6100</v>
      </c>
      <c r="K270" s="11">
        <v>7300</v>
      </c>
      <c r="L270" s="14">
        <f>VLOOKUP(B270,'[2]LP OBAT DAN BMHP ALL APRIL'!$B:$BC,54,FALSE)</f>
        <v>13</v>
      </c>
      <c r="M270" s="15"/>
      <c r="N270" s="16">
        <f t="shared" si="20"/>
        <v>13</v>
      </c>
      <c r="O270" s="30" t="s">
        <v>2277</v>
      </c>
      <c r="P270" s="67">
        <v>45536</v>
      </c>
      <c r="Q270" s="32">
        <v>2802617390</v>
      </c>
      <c r="R270" s="33" t="s">
        <v>56</v>
      </c>
    </row>
    <row r="271" spans="1:18" ht="18.75" x14ac:dyDescent="0.3">
      <c r="A271" s="8">
        <v>262</v>
      </c>
      <c r="B271" s="37" t="s">
        <v>765</v>
      </c>
      <c r="C271" s="69" t="s">
        <v>766</v>
      </c>
      <c r="D271" s="17">
        <v>1</v>
      </c>
      <c r="E271" s="17" t="s">
        <v>53</v>
      </c>
      <c r="F271" s="17" t="s">
        <v>1236</v>
      </c>
      <c r="G271" s="11">
        <f>VLOOKUP(B271,'[1]MAR 2022'!$A:$D,3,FALSE)</f>
        <v>12909.090909090908</v>
      </c>
      <c r="H271" s="12">
        <f>VLOOKUP(B271,'[1]MAR 2022'!$A:$D,4,FALSE)</f>
        <v>14200</v>
      </c>
      <c r="I271" s="13">
        <f>VLOOKUP(B271,'[1]MAR 2022'!$A:$E,5,FALSE)</f>
        <v>17040</v>
      </c>
      <c r="J271" s="11">
        <f t="shared" ref="J271:K278" si="21">ROUNDUP(H271,-2)</f>
        <v>14200</v>
      </c>
      <c r="K271" s="11">
        <f t="shared" si="21"/>
        <v>17100</v>
      </c>
      <c r="L271" s="14">
        <f>VLOOKUP(B271,'[2]LP OBAT DAN BMHP ALL APRIL'!$B:$BC,54,FALSE)</f>
        <v>15</v>
      </c>
      <c r="M271" s="15"/>
      <c r="N271" s="16">
        <f t="shared" si="20"/>
        <v>15</v>
      </c>
      <c r="O271" s="30" t="s">
        <v>2274</v>
      </c>
      <c r="P271" s="18">
        <f>VLOOKUP(B271,'[1]MAR 2022'!$A:$K,11,FALSE)</f>
        <v>45323</v>
      </c>
      <c r="Q271" s="11" t="str">
        <f>VLOOKUP(B271,'[1]MAR 2022'!$A:$G,7,FALSE)</f>
        <v>KP03/11</v>
      </c>
      <c r="R271" s="19" t="str">
        <f>VLOOKUP(B271,'[1]MAR 2022'!$A:$I,9,FALSE)</f>
        <v>PT KUDAMAS JAYA MAKMUR SENTOSA</v>
      </c>
    </row>
    <row r="272" spans="1:18" ht="18.75" x14ac:dyDescent="0.3">
      <c r="A272" s="8">
        <v>263</v>
      </c>
      <c r="B272" s="27" t="s">
        <v>767</v>
      </c>
      <c r="C272" s="28" t="s">
        <v>768</v>
      </c>
      <c r="D272" s="17">
        <v>1</v>
      </c>
      <c r="E272" s="17" t="s">
        <v>53</v>
      </c>
      <c r="F272" s="17" t="s">
        <v>1236</v>
      </c>
      <c r="G272" s="11">
        <f>VLOOKUP(B272,'[1]FEB 2022'!$A:$C,3,FALSE)</f>
        <v>9272.7272727272721</v>
      </c>
      <c r="H272" s="24">
        <f>VLOOKUP(B272,'[1]FEB 2022'!$A:$D,4,FALSE)</f>
        <v>10200</v>
      </c>
      <c r="I272" s="13">
        <f>VLOOKUP(B272,'[1]FEB 2022'!$A:$E,5,FALSE)</f>
        <v>12240</v>
      </c>
      <c r="J272" s="11">
        <f t="shared" si="21"/>
        <v>10200</v>
      </c>
      <c r="K272" s="11">
        <f t="shared" si="21"/>
        <v>12300</v>
      </c>
      <c r="L272" s="14">
        <f>VLOOKUP(B272,'[2]LP OBAT DAN BMHP ALL APRIL'!$B:$BC,54,FALSE)</f>
        <v>0</v>
      </c>
      <c r="M272" s="15"/>
      <c r="N272" s="16">
        <f t="shared" si="20"/>
        <v>0</v>
      </c>
      <c r="O272" s="30" t="s">
        <v>2275</v>
      </c>
      <c r="P272" s="18">
        <f>VLOOKUP(B272,'[1]FEB 2022'!$A:$K,11,FALSE)</f>
        <v>45261</v>
      </c>
      <c r="Q272" s="18" t="str">
        <f>VLOOKUP(B272,'[1]FEB 2022'!$A:$G,7,FALSE)</f>
        <v>KP02/13</v>
      </c>
      <c r="R272" s="23" t="str">
        <f>VLOOKUP(B272,'[1]FEB 2022'!$A:$I,9,FALSE)</f>
        <v>PT PLANET EXCELENCIA PHARMACY</v>
      </c>
    </row>
    <row r="273" spans="1:18" ht="18.75" x14ac:dyDescent="0.3">
      <c r="A273" s="8">
        <v>264</v>
      </c>
      <c r="B273" s="27" t="s">
        <v>769</v>
      </c>
      <c r="C273" s="28" t="s">
        <v>770</v>
      </c>
      <c r="D273" s="17">
        <v>1</v>
      </c>
      <c r="E273" s="17" t="s">
        <v>53</v>
      </c>
      <c r="F273" s="17" t="s">
        <v>1236</v>
      </c>
      <c r="G273" s="11">
        <f>VLOOKUP(B273,'[1]FEB 2022'!$A:$C,3,FALSE)</f>
        <v>9272.7272727272721</v>
      </c>
      <c r="H273" s="24">
        <f>VLOOKUP(B273,'[1]FEB 2022'!$A:$D,4,FALSE)</f>
        <v>10200</v>
      </c>
      <c r="I273" s="13">
        <f>VLOOKUP(B273,'[1]FEB 2022'!$A:$E,5,FALSE)</f>
        <v>12240</v>
      </c>
      <c r="J273" s="11">
        <f t="shared" si="21"/>
        <v>10200</v>
      </c>
      <c r="K273" s="11">
        <f t="shared" si="21"/>
        <v>12300</v>
      </c>
      <c r="L273" s="14">
        <f>VLOOKUP(B273,'[2]LP OBAT DAN BMHP ALL APRIL'!$B:$BC,54,FALSE)</f>
        <v>1</v>
      </c>
      <c r="M273" s="15"/>
      <c r="N273" s="16">
        <f t="shared" si="20"/>
        <v>1</v>
      </c>
      <c r="O273" s="30" t="s">
        <v>2276</v>
      </c>
      <c r="P273" s="18">
        <f>VLOOKUP(B273,'[1]FEB 2022'!$A:$K,11,FALSE)</f>
        <v>45261</v>
      </c>
      <c r="Q273" s="18" t="str">
        <f>VLOOKUP(B273,'[1]FEB 2022'!$A:$G,7,FALSE)</f>
        <v>KP02/13</v>
      </c>
      <c r="R273" s="23" t="str">
        <f>VLOOKUP(B273,'[1]FEB 2022'!$A:$I,9,FALSE)</f>
        <v>PT PLANET EXCELENCIA PHARMACY</v>
      </c>
    </row>
    <row r="274" spans="1:18" ht="18.75" x14ac:dyDescent="0.3">
      <c r="A274" s="8">
        <v>265</v>
      </c>
      <c r="B274" s="27" t="s">
        <v>771</v>
      </c>
      <c r="C274" s="28" t="s">
        <v>772</v>
      </c>
      <c r="D274" s="17">
        <v>1</v>
      </c>
      <c r="E274" s="17" t="s">
        <v>53</v>
      </c>
      <c r="F274" s="17" t="s">
        <v>1236</v>
      </c>
      <c r="G274" s="11">
        <f>VLOOKUP(B274,'[1]MAR 2022'!$A:$P,3,FALSE)</f>
        <v>9659.0909090909081</v>
      </c>
      <c r="H274" s="24">
        <f>VLOOKUP(B274,'[1]MAR 2022'!$A:$E,4,FALSE)</f>
        <v>10625</v>
      </c>
      <c r="I274" s="13">
        <f>VLOOKUP(B274,'[1]MAR 2022'!$A:$J,5,FALSE)</f>
        <v>12750</v>
      </c>
      <c r="J274" s="11">
        <f t="shared" si="21"/>
        <v>10700</v>
      </c>
      <c r="K274" s="11">
        <f t="shared" si="21"/>
        <v>12800</v>
      </c>
      <c r="L274" s="14">
        <f>VLOOKUP(B274,'[2]LP OBAT DAN BMHP ALL APRIL'!$B:$BC,54,FALSE)</f>
        <v>24</v>
      </c>
      <c r="M274" s="15"/>
      <c r="N274" s="16">
        <f t="shared" si="20"/>
        <v>24</v>
      </c>
      <c r="O274" s="30" t="s">
        <v>2273</v>
      </c>
      <c r="P274" s="18">
        <f>VLOOKUP(B274,'[1]MAR 2022'!$A:$P,11,FALSE)</f>
        <v>45323</v>
      </c>
      <c r="Q274" s="18" t="str">
        <f>VLOOKUP(B274,'[1]MAR 2022'!$A:$G,7,FALSE)</f>
        <v>KP03/10</v>
      </c>
      <c r="R274" s="23" t="str">
        <f>VLOOKUP(B274,'[1]MAR 2022'!$A:$I,9,FALSE)</f>
        <v>PT KUDAMAS JAYA MAKMUR SENTOSA</v>
      </c>
    </row>
    <row r="275" spans="1:18" ht="18.75" x14ac:dyDescent="0.3">
      <c r="A275" s="8">
        <v>266</v>
      </c>
      <c r="B275" s="20" t="s">
        <v>773</v>
      </c>
      <c r="C275" s="21" t="s">
        <v>774</v>
      </c>
      <c r="D275" s="22">
        <v>1</v>
      </c>
      <c r="E275" s="17" t="s">
        <v>27</v>
      </c>
      <c r="F275" s="17" t="s">
        <v>1231</v>
      </c>
      <c r="G275" s="11">
        <f>VLOOKUP(B275,'[1]JAN 2022'!$A:$C,3,FALSE)</f>
        <v>37350</v>
      </c>
      <c r="H275" s="24">
        <f>VLOOKUP(B275,'[1]JAN 2022'!$A:$D,4,FALSE)</f>
        <v>41085</v>
      </c>
      <c r="I275" s="13">
        <f>VLOOKUP(B275,'[1]JAN 2022'!$A:$E,5,FALSE)</f>
        <v>49302</v>
      </c>
      <c r="J275" s="11">
        <f t="shared" si="21"/>
        <v>41100</v>
      </c>
      <c r="K275" s="11">
        <f t="shared" si="21"/>
        <v>49400</v>
      </c>
      <c r="L275" s="14">
        <f>VLOOKUP(B275,'[2]LP OBAT DAN BMHP ALL APRIL'!$B:$BC,54,FALSE)</f>
        <v>6</v>
      </c>
      <c r="M275" s="15"/>
      <c r="N275" s="16">
        <f t="shared" si="20"/>
        <v>6</v>
      </c>
      <c r="O275" s="30" t="s">
        <v>2272</v>
      </c>
      <c r="P275" s="18">
        <f>VLOOKUP(B275,'[1]JAN 2022'!$A:$K,11,FALSE)</f>
        <v>45505</v>
      </c>
      <c r="Q275" s="18" t="str">
        <f>VLOOKUP(B275,'[1]JAN 2022'!$A:$G,7,FALSE)</f>
        <v>KP01/05</v>
      </c>
      <c r="R275" s="23" t="str">
        <f>VLOOKUP(B275,'[1]JAN 2022'!$A:$I,9,FALSE)</f>
        <v>PT SINGGASANA WITRA SURYAMAS</v>
      </c>
    </row>
    <row r="276" spans="1:18" ht="18.75" x14ac:dyDescent="0.3">
      <c r="A276" s="8">
        <v>267</v>
      </c>
      <c r="B276" s="20" t="s">
        <v>775</v>
      </c>
      <c r="C276" s="21" t="s">
        <v>776</v>
      </c>
      <c r="D276" s="22">
        <v>1</v>
      </c>
      <c r="E276" s="17" t="s">
        <v>27</v>
      </c>
      <c r="F276" s="17" t="s">
        <v>1231</v>
      </c>
      <c r="G276" s="11">
        <f>VLOOKUP(B276,'[1]MEI 2022'!$A:$C,3,FALSE)</f>
        <v>39090.909090909088</v>
      </c>
      <c r="H276" s="24">
        <f>VLOOKUP(B276,'[1]MEI 2022'!$A:$D,4,FALSE)</f>
        <v>43000</v>
      </c>
      <c r="I276" s="13">
        <f>VLOOKUP(B276,'[1]MEI 2022'!$A:$E,5,FALSE)</f>
        <v>51600</v>
      </c>
      <c r="J276" s="11">
        <f t="shared" si="21"/>
        <v>43000</v>
      </c>
      <c r="K276" s="11">
        <f t="shared" si="21"/>
        <v>51600</v>
      </c>
      <c r="L276" s="14"/>
      <c r="M276" s="15">
        <f>VLOOKUP(B276,'[1]MEI 2022'!$A:$B,2,FALSE)</f>
        <v>6</v>
      </c>
      <c r="N276" s="16">
        <f t="shared" si="20"/>
        <v>6</v>
      </c>
      <c r="O276" s="11" t="str">
        <f>VLOOKUP(B276,'[1]MEI 2022'!$A:$L,12,FALSE)</f>
        <v>B22030</v>
      </c>
      <c r="P276" s="18">
        <f>VLOOKUP(B276,'[1]MEI 2022'!$A:$K,11,FALSE)</f>
        <v>45689</v>
      </c>
      <c r="Q276" s="18" t="str">
        <f>VLOOKUP(B276,'[1]MEI 2022'!$A:$G,7,FALSE)</f>
        <v>KP05/2</v>
      </c>
      <c r="R276" s="23" t="str">
        <f>VLOOKUP(B276,'[1]MEI 2022'!$A:$I,9,FALSE)</f>
        <v>PT KUDAMAS JAYA MAKMUR SENTOSA</v>
      </c>
    </row>
    <row r="277" spans="1:18" ht="18.75" x14ac:dyDescent="0.3">
      <c r="A277" s="8">
        <v>268</v>
      </c>
      <c r="B277" s="20" t="s">
        <v>777</v>
      </c>
      <c r="C277" s="21" t="s">
        <v>778</v>
      </c>
      <c r="D277" s="17">
        <v>100</v>
      </c>
      <c r="E277" s="17" t="s">
        <v>30</v>
      </c>
      <c r="F277" s="17" t="s">
        <v>1233</v>
      </c>
      <c r="G277" s="11">
        <f>VLOOKUP(B277,'[1]APR 2022'!$A:$C,3,FALSE)</f>
        <v>757.57272727272721</v>
      </c>
      <c r="H277" s="24">
        <f>VLOOKUP(B277,'[1]APR 2022'!$A:$D,4,FALSE)</f>
        <v>833.33</v>
      </c>
      <c r="I277" s="13">
        <f>VLOOKUP(B277,'[1]APR 2022'!$A:$E,5,FALSE)</f>
        <v>999.99599999999998</v>
      </c>
      <c r="J277" s="11">
        <f t="shared" si="21"/>
        <v>900</v>
      </c>
      <c r="K277" s="11">
        <f t="shared" si="21"/>
        <v>1000</v>
      </c>
      <c r="L277" s="14">
        <f>VLOOKUP(B277,'[2]LP OBAT DAN BMHP ALL APRIL'!$B:$BC,54,FALSE)</f>
        <v>75</v>
      </c>
      <c r="M277" s="15"/>
      <c r="N277" s="16">
        <f t="shared" si="20"/>
        <v>75</v>
      </c>
      <c r="O277" s="17" t="s">
        <v>779</v>
      </c>
      <c r="P277" s="18">
        <f>VLOOKUP(B277,'[1]APR 2022'!$A:$K,11,FALSE)</f>
        <v>44896</v>
      </c>
      <c r="Q277" s="18" t="str">
        <f>VLOOKUP(B277,'[1]APR 2022'!$A:$G,7,FALSE)</f>
        <v>KP04/12</v>
      </c>
      <c r="R277" s="23" t="str">
        <f>VLOOKUP(B277,'[1]APR 2022'!$A:$I,9,FALSE)</f>
        <v>APOTEK BUMI MEDIKA GANESA</v>
      </c>
    </row>
    <row r="278" spans="1:18" ht="18.75" x14ac:dyDescent="0.3">
      <c r="A278" s="8">
        <v>269</v>
      </c>
      <c r="B278" s="20" t="s">
        <v>780</v>
      </c>
      <c r="C278" s="21" t="s">
        <v>781</v>
      </c>
      <c r="D278" s="17">
        <v>100</v>
      </c>
      <c r="E278" s="17" t="s">
        <v>30</v>
      </c>
      <c r="F278" s="17" t="s">
        <v>1233</v>
      </c>
      <c r="G278" s="11">
        <f>VLOOKUP(B278,'[1]MEI 2022'!$A:$C,3,FALSE)</f>
        <v>757.57272727272721</v>
      </c>
      <c r="H278" s="12">
        <f>VLOOKUP(B278,'[1]MEI 2022'!$A:$D,4,FALSE)</f>
        <v>833.33</v>
      </c>
      <c r="I278" s="13">
        <f>VLOOKUP(B278,'[1]MEI 2022'!$A:$E,5,FALSE)</f>
        <v>999.99599999999998</v>
      </c>
      <c r="J278" s="11">
        <f t="shared" si="21"/>
        <v>900</v>
      </c>
      <c r="K278" s="11">
        <f t="shared" si="21"/>
        <v>1000</v>
      </c>
      <c r="L278" s="15">
        <f>VLOOKUP(B278,'[1]MEI 2022'!$A:$B,2,FALSE)</f>
        <v>100</v>
      </c>
      <c r="M278" s="15"/>
      <c r="N278" s="15">
        <f t="shared" si="20"/>
        <v>100</v>
      </c>
      <c r="O278" s="17" t="str">
        <f>VLOOKUP(B278,'[1]MEI 2022'!$A:$L,12,FALSE)</f>
        <v>94665</v>
      </c>
      <c r="P278" s="18">
        <f>VLOOKUP(B278,'[1]MEI 2022'!$A:$K,11,FALSE)</f>
        <v>44896</v>
      </c>
      <c r="Q278" s="11" t="str">
        <f>VLOOKUP(B278,'[1]MEI 2022'!$A:$G,7,FALSE)</f>
        <v>KP05/13</v>
      </c>
      <c r="R278" s="23" t="str">
        <f>VLOOKUP(B278,'[1]MEI 2022'!$A:$I,9,FALSE)</f>
        <v>APOTEK BUMI MEDIKA GANESA</v>
      </c>
    </row>
    <row r="279" spans="1:18" ht="18.75" x14ac:dyDescent="0.3">
      <c r="A279" s="8">
        <v>270</v>
      </c>
      <c r="B279" s="20" t="s">
        <v>782</v>
      </c>
      <c r="C279" s="21" t="s">
        <v>783</v>
      </c>
      <c r="D279" s="17">
        <v>100</v>
      </c>
      <c r="E279" s="17" t="s">
        <v>30</v>
      </c>
      <c r="F279" s="17" t="s">
        <v>1231</v>
      </c>
      <c r="G279" s="11">
        <v>190.917</v>
      </c>
      <c r="H279" s="12">
        <v>210.0087</v>
      </c>
      <c r="I279" s="13">
        <v>252.01043999999999</v>
      </c>
      <c r="J279" s="11">
        <v>300</v>
      </c>
      <c r="K279" s="11">
        <v>300</v>
      </c>
      <c r="L279" s="14">
        <f>VLOOKUP(B279,'[2]LP OBAT DAN BMHP ALL APRIL'!$B:$BC,54,FALSE)</f>
        <v>0</v>
      </c>
      <c r="M279" s="15"/>
      <c r="N279" s="16">
        <f t="shared" si="20"/>
        <v>0</v>
      </c>
      <c r="O279" s="30" t="s">
        <v>2265</v>
      </c>
      <c r="P279" s="18">
        <v>45108</v>
      </c>
      <c r="Q279" s="18" t="s">
        <v>21</v>
      </c>
      <c r="R279" s="23" t="s">
        <v>22</v>
      </c>
    </row>
    <row r="280" spans="1:18" ht="18.75" x14ac:dyDescent="0.3">
      <c r="A280" s="8">
        <v>271</v>
      </c>
      <c r="B280" s="20" t="s">
        <v>784</v>
      </c>
      <c r="C280" s="21" t="s">
        <v>785</v>
      </c>
      <c r="D280" s="17">
        <v>100</v>
      </c>
      <c r="E280" s="17" t="s">
        <v>30</v>
      </c>
      <c r="F280" s="17" t="s">
        <v>1231</v>
      </c>
      <c r="G280" s="11">
        <f>VLOOKUP(B280,'[1]FEB 2022'!$A:$C,3,FALSE)</f>
        <v>245.45454545454544</v>
      </c>
      <c r="H280" s="24">
        <f>VLOOKUP(B280,'[1]FEB 2022'!$A:$D,4,FALSE)</f>
        <v>270</v>
      </c>
      <c r="I280" s="13">
        <f>VLOOKUP(B280,'[1]FEB 2022'!$A:$E,5,FALSE)</f>
        <v>324</v>
      </c>
      <c r="J280" s="11">
        <f t="shared" ref="J280:K282" si="22">ROUNDUP(H280,-2)</f>
        <v>300</v>
      </c>
      <c r="K280" s="11">
        <f t="shared" si="22"/>
        <v>400</v>
      </c>
      <c r="L280" s="14">
        <f>VLOOKUP(B280,'[2]LP OBAT DAN BMHP ALL APRIL'!$B:$BC,54,FALSE)</f>
        <v>13</v>
      </c>
      <c r="M280" s="15"/>
      <c r="N280" s="16">
        <f t="shared" si="20"/>
        <v>13</v>
      </c>
      <c r="O280" s="30" t="s">
        <v>2264</v>
      </c>
      <c r="P280" s="18">
        <f>VLOOKUP(B280,'[1]FEB 2022'!$A:$K,11,FALSE)</f>
        <v>45261</v>
      </c>
      <c r="Q280" s="18" t="str">
        <f>VLOOKUP(B280,'[1]FEB 2022'!$A:$G,7,FALSE)</f>
        <v>KP02/9</v>
      </c>
      <c r="R280" s="23" t="str">
        <f>VLOOKUP(B280,'[1]FEB 2022'!$A:$I,9,FALSE)</f>
        <v>PT PLANET EXCELENCIA PHARMACY</v>
      </c>
    </row>
    <row r="281" spans="1:18" ht="18.75" x14ac:dyDescent="0.3">
      <c r="A281" s="8">
        <v>272</v>
      </c>
      <c r="B281" s="20" t="s">
        <v>786</v>
      </c>
      <c r="C281" s="21" t="s">
        <v>787</v>
      </c>
      <c r="D281" s="17">
        <v>100</v>
      </c>
      <c r="E281" s="17" t="s">
        <v>30</v>
      </c>
      <c r="F281" s="17" t="s">
        <v>1231</v>
      </c>
      <c r="G281" s="11">
        <f>VLOOKUP(B281,'[1]APR 2022'!$A:$C,3,FALSE)</f>
        <v>190.917</v>
      </c>
      <c r="H281" s="12">
        <f>VLOOKUP(B281,'[1]APR 2022'!$A:$D,4,FALSE)</f>
        <v>210.0087</v>
      </c>
      <c r="I281" s="13">
        <f>VLOOKUP(B281,'[1]APR 2022'!$A:$E,5,FALSE)</f>
        <v>252.01043999999999</v>
      </c>
      <c r="J281" s="11">
        <f t="shared" si="22"/>
        <v>300</v>
      </c>
      <c r="K281" s="11">
        <f t="shared" si="22"/>
        <v>300</v>
      </c>
      <c r="L281" s="14">
        <f>VLOOKUP(B281,'[2]LP OBAT DAN BMHP ALL APRIL'!$B:$BC,54,FALSE)</f>
        <v>200</v>
      </c>
      <c r="M281" s="15"/>
      <c r="N281" s="26">
        <f t="shared" si="20"/>
        <v>200</v>
      </c>
      <c r="O281" s="30" t="s">
        <v>2263</v>
      </c>
      <c r="P281" s="18">
        <f>VLOOKUP(B281,'[1]APR 2022'!$A:$K,11,FALSE)</f>
        <v>45292</v>
      </c>
      <c r="Q281" s="11" t="str">
        <f>VLOOKUP(B281,'[1]APR 2022'!$A:$G,7,FALSE)</f>
        <v>KP04/3</v>
      </c>
      <c r="R281" s="19" t="str">
        <f>VLOOKUP(B281,'[1]APR 2022'!$A:$I,9,FALSE)</f>
        <v>PT Enseval Putera Megatrading</v>
      </c>
    </row>
    <row r="282" spans="1:18" ht="18.75" x14ac:dyDescent="0.3">
      <c r="A282" s="8">
        <v>273</v>
      </c>
      <c r="B282" s="20" t="s">
        <v>788</v>
      </c>
      <c r="C282" s="21" t="s">
        <v>789</v>
      </c>
      <c r="D282" s="17">
        <v>100</v>
      </c>
      <c r="E282" s="17" t="s">
        <v>30</v>
      </c>
      <c r="F282" s="17" t="s">
        <v>1231</v>
      </c>
      <c r="G282" s="11">
        <f>VLOOKUP(B282,'[1]MEI 2022'!$A:$C,3,FALSE)</f>
        <v>151.36363636363635</v>
      </c>
      <c r="H282" s="24">
        <f>VLOOKUP(B282,'[1]MEI 2022'!$A:$D,4,FALSE)</f>
        <v>166.5</v>
      </c>
      <c r="I282" s="13">
        <f>VLOOKUP(B282,'[1]MEI 2022'!$A:$E,5,FALSE)</f>
        <v>199.79999999999998</v>
      </c>
      <c r="J282" s="11">
        <f t="shared" si="22"/>
        <v>200</v>
      </c>
      <c r="K282" s="11">
        <f t="shared" si="22"/>
        <v>200</v>
      </c>
      <c r="L282" s="14"/>
      <c r="M282" s="15">
        <f>VLOOKUP(B282,'[1]MEI 2022'!$A:$B,2,FALSE)</f>
        <v>200</v>
      </c>
      <c r="N282" s="16">
        <f t="shared" si="20"/>
        <v>200</v>
      </c>
      <c r="O282" s="11" t="str">
        <f>VLOOKUP(B282,'[1]MEI 2022'!$A:$L,12,FALSE)</f>
        <v>HTSVND21509</v>
      </c>
      <c r="P282" s="18">
        <f>VLOOKUP(B282,'[1]MEI 2022'!$A:$K,11,FALSE)</f>
        <v>45292</v>
      </c>
      <c r="Q282" s="18" t="str">
        <f>VLOOKUP(B282,'[1]MEI 2022'!$A:$G,7,FALSE)</f>
        <v>KP05/2</v>
      </c>
      <c r="R282" s="23" t="str">
        <f>VLOOKUP(B282,'[1]MEI 2022'!$A:$I,9,FALSE)</f>
        <v>PT KUDAMAS JAYA MAKMUR SENTOSA</v>
      </c>
    </row>
    <row r="283" spans="1:18" ht="18.75" x14ac:dyDescent="0.3">
      <c r="A283" s="8">
        <v>274</v>
      </c>
      <c r="B283" s="20" t="s">
        <v>790</v>
      </c>
      <c r="C283" s="21" t="s">
        <v>791</v>
      </c>
      <c r="D283" s="17">
        <v>100</v>
      </c>
      <c r="E283" s="17" t="s">
        <v>30</v>
      </c>
      <c r="F283" s="17" t="s">
        <v>1231</v>
      </c>
      <c r="G283" s="11">
        <v>757.58396100000004</v>
      </c>
      <c r="H283" s="12">
        <v>833.34235710000007</v>
      </c>
      <c r="I283" s="13">
        <v>1000.01082852</v>
      </c>
      <c r="J283" s="11">
        <v>900</v>
      </c>
      <c r="K283" s="11">
        <v>1100</v>
      </c>
      <c r="L283" s="14">
        <f>VLOOKUP(B283,'[2]LP OBAT DAN BMHP ALL APRIL'!$B:$BC,54,FALSE)</f>
        <v>0</v>
      </c>
      <c r="M283" s="15"/>
      <c r="N283" s="16">
        <f t="shared" si="20"/>
        <v>0</v>
      </c>
      <c r="O283" s="30" t="s">
        <v>725</v>
      </c>
      <c r="P283" s="18">
        <v>45139</v>
      </c>
      <c r="Q283" s="18" t="s">
        <v>21</v>
      </c>
      <c r="R283" s="23" t="s">
        <v>22</v>
      </c>
    </row>
    <row r="284" spans="1:18" ht="18.75" x14ac:dyDescent="0.3">
      <c r="A284" s="8">
        <v>275</v>
      </c>
      <c r="B284" s="20" t="s">
        <v>792</v>
      </c>
      <c r="C284" s="21" t="s">
        <v>793</v>
      </c>
      <c r="D284" s="17">
        <v>100</v>
      </c>
      <c r="E284" s="17" t="s">
        <v>30</v>
      </c>
      <c r="F284" s="17" t="s">
        <v>1231</v>
      </c>
      <c r="G284" s="11">
        <f>VLOOKUP(B284,'[1]APR 2022'!$A:$C,3,FALSE)</f>
        <v>757.58396099999993</v>
      </c>
      <c r="H284" s="12">
        <f>VLOOKUP(B284,'[1]APR 2022'!$A:$D,4,FALSE)</f>
        <v>833.34235709999996</v>
      </c>
      <c r="I284" s="13">
        <f>VLOOKUP(B284,'[1]APR 2022'!$A:$E,5,FALSE)</f>
        <v>1000.0108285199999</v>
      </c>
      <c r="J284" s="11">
        <f t="shared" ref="J284:K288" si="23">ROUNDUP(H284,-2)</f>
        <v>900</v>
      </c>
      <c r="K284" s="11">
        <f t="shared" si="23"/>
        <v>1100</v>
      </c>
      <c r="L284" s="14">
        <f>VLOOKUP(B284,'[2]LP OBAT DAN BMHP ALL APRIL'!$B:$BC,54,FALSE)</f>
        <v>194</v>
      </c>
      <c r="M284" s="15"/>
      <c r="N284" s="26">
        <f t="shared" si="20"/>
        <v>194</v>
      </c>
      <c r="O284" s="30" t="s">
        <v>725</v>
      </c>
      <c r="P284" s="18">
        <f>VLOOKUP(B284,'[1]APR 2022'!$A:$K,11,FALSE)</f>
        <v>45352</v>
      </c>
      <c r="Q284" s="11" t="str">
        <f>VLOOKUP(B284,'[1]APR 2022'!$A:$G,7,FALSE)</f>
        <v>KP04/3</v>
      </c>
      <c r="R284" s="19" t="str">
        <f>VLOOKUP(B284,'[1]APR 2022'!$A:$I,9,FALSE)</f>
        <v>PT Enseval Putera Megatrading</v>
      </c>
    </row>
    <row r="285" spans="1:18" ht="18.75" x14ac:dyDescent="0.3">
      <c r="A285" s="8">
        <v>276</v>
      </c>
      <c r="B285" s="20" t="s">
        <v>794</v>
      </c>
      <c r="C285" s="21" t="s">
        <v>795</v>
      </c>
      <c r="D285" s="17">
        <v>100</v>
      </c>
      <c r="E285" s="17" t="s">
        <v>30</v>
      </c>
      <c r="F285" s="17" t="s">
        <v>1231</v>
      </c>
      <c r="G285" s="11">
        <f>VLOOKUP(B285,'[1]MEI 2022'!$A:$C,3,FALSE)</f>
        <v>764.5454545454545</v>
      </c>
      <c r="H285" s="24">
        <f>VLOOKUP(B285,'[1]MEI 2022'!$A:$D,4,FALSE)</f>
        <v>841</v>
      </c>
      <c r="I285" s="13">
        <f>VLOOKUP(B285,'[1]MEI 2022'!$A:$E,5,FALSE)</f>
        <v>1009.1999999999999</v>
      </c>
      <c r="J285" s="11">
        <f t="shared" si="23"/>
        <v>900</v>
      </c>
      <c r="K285" s="11">
        <f t="shared" si="23"/>
        <v>1100</v>
      </c>
      <c r="L285" s="14"/>
      <c r="M285" s="15">
        <f>VLOOKUP(B285,'[1]MEI 2022'!$A:$B,2,FALSE)</f>
        <v>100</v>
      </c>
      <c r="N285" s="16">
        <f t="shared" si="20"/>
        <v>100</v>
      </c>
      <c r="O285" s="11" t="str">
        <f>VLOOKUP(B285,'[1]MEI 2022'!$A:$L,12,FALSE)</f>
        <v>HTSVNE22114</v>
      </c>
      <c r="P285" s="18">
        <f>VLOOKUP(B285,'[1]MEI 2022'!$A:$K,11,FALSE)</f>
        <v>45352</v>
      </c>
      <c r="Q285" s="18" t="str">
        <f>VLOOKUP(B285,'[1]MEI 2022'!$A:$G,7,FALSE)</f>
        <v>KP05/8</v>
      </c>
      <c r="R285" s="23" t="str">
        <f>VLOOKUP(B285,'[1]MEI 2022'!$A:$I,9,FALSE)</f>
        <v>APOTEK BUMI MEDIKA GANESA</v>
      </c>
    </row>
    <row r="286" spans="1:18" ht="18.75" x14ac:dyDescent="0.3">
      <c r="A286" s="8">
        <v>277</v>
      </c>
      <c r="B286" s="20" t="s">
        <v>796</v>
      </c>
      <c r="C286" s="21" t="s">
        <v>797</v>
      </c>
      <c r="D286" s="17">
        <v>30</v>
      </c>
      <c r="E286" s="17" t="s">
        <v>30</v>
      </c>
      <c r="F286" s="17" t="s">
        <v>1231</v>
      </c>
      <c r="G286" s="11">
        <f>VLOOKUP(B286,'[1]MEI 2022'!$A:$C,3,FALSE)</f>
        <v>397.51515151515144</v>
      </c>
      <c r="H286" s="24">
        <f>VLOOKUP(B286,'[1]MEI 2022'!$A:$D,4,FALSE)</f>
        <v>437.26666666666665</v>
      </c>
      <c r="I286" s="13">
        <f>VLOOKUP(B286,'[1]MEI 2022'!$A:$E,5,FALSE)</f>
        <v>524.71999999999991</v>
      </c>
      <c r="J286" s="11">
        <f t="shared" si="23"/>
        <v>500</v>
      </c>
      <c r="K286" s="11">
        <f t="shared" si="23"/>
        <v>600</v>
      </c>
      <c r="L286" s="14"/>
      <c r="M286" s="15">
        <f>VLOOKUP(B286,'[1]MEI 2022'!$A:$B,2,FALSE)</f>
        <v>90</v>
      </c>
      <c r="N286" s="16">
        <f t="shared" si="20"/>
        <v>90</v>
      </c>
      <c r="O286" s="11" t="str">
        <f>VLOOKUP(B286,'[1]MEI 2022'!$A:$L,12,FALSE)</f>
        <v>RL084G</v>
      </c>
      <c r="P286" s="18">
        <f>VLOOKUP(B286,'[1]MEI 2022'!$A:$K,11,FALSE)</f>
        <v>45627</v>
      </c>
      <c r="Q286" s="18" t="str">
        <f>VLOOKUP(B286,'[1]MEI 2022'!$A:$G,7,FALSE)</f>
        <v>KP05/12</v>
      </c>
      <c r="R286" s="23" t="str">
        <f>VLOOKUP(B286,'[1]MEI 2022'!$A:$I,9,FALSE)</f>
        <v>PT KUDAMAS JAYA MAKMUR SENTOSA</v>
      </c>
    </row>
    <row r="287" spans="1:18" ht="18.75" x14ac:dyDescent="0.3">
      <c r="A287" s="8">
        <v>278</v>
      </c>
      <c r="B287" s="9" t="s">
        <v>798</v>
      </c>
      <c r="C287" s="10" t="s">
        <v>799</v>
      </c>
      <c r="D287" s="22">
        <v>1</v>
      </c>
      <c r="E287" s="8" t="s">
        <v>533</v>
      </c>
      <c r="F287" s="8" t="s">
        <v>1233</v>
      </c>
      <c r="G287" s="11">
        <f>VLOOKUP(B287,'[1]MAR 2022'!$A:$D,3,FALSE)</f>
        <v>11772.727272727272</v>
      </c>
      <c r="H287" s="12">
        <f>VLOOKUP(B287,'[1]MAR 2022'!$A:$D,4,FALSE)</f>
        <v>12950</v>
      </c>
      <c r="I287" s="13">
        <f>VLOOKUP(B287,'[1]MAR 2022'!$A:$E,5,FALSE)</f>
        <v>15540</v>
      </c>
      <c r="J287" s="11">
        <f t="shared" si="23"/>
        <v>13000</v>
      </c>
      <c r="K287" s="11">
        <f t="shared" si="23"/>
        <v>15600</v>
      </c>
      <c r="L287" s="14">
        <f>VLOOKUP(B287,'[2]LP OBAT DAN BMHP ALL APRIL'!$B:$BC,54,FALSE)</f>
        <v>28</v>
      </c>
      <c r="M287" s="15"/>
      <c r="N287" s="16">
        <f t="shared" si="20"/>
        <v>28</v>
      </c>
      <c r="O287" s="30">
        <v>22025</v>
      </c>
      <c r="P287" s="18">
        <f>VLOOKUP(B287,'[1]MAR 2022'!$A:$K,11,FALSE)</f>
        <v>45689</v>
      </c>
      <c r="Q287" s="11" t="str">
        <f>VLOOKUP(B287,'[1]MAR 2022'!$A:$G,7,FALSE)</f>
        <v>KP03/14</v>
      </c>
      <c r="R287" s="19" t="str">
        <f>VLOOKUP(B287,'[1]MAR 2022'!$A:$I,9,FALSE)</f>
        <v>PT KUDAMAS JAYA MAKMUR SENTOSA</v>
      </c>
    </row>
    <row r="288" spans="1:18" ht="18.75" x14ac:dyDescent="0.3">
      <c r="A288" s="8">
        <v>279</v>
      </c>
      <c r="B288" s="9" t="s">
        <v>800</v>
      </c>
      <c r="C288" s="10" t="s">
        <v>801</v>
      </c>
      <c r="D288" s="22">
        <v>1</v>
      </c>
      <c r="E288" s="8" t="s">
        <v>533</v>
      </c>
      <c r="F288" s="8" t="s">
        <v>1233</v>
      </c>
      <c r="G288" s="11">
        <f>VLOOKUP(B288,'[1]MAR 2022'!$A:$D,3,FALSE)</f>
        <v>11772.727272727272</v>
      </c>
      <c r="H288" s="12">
        <f>VLOOKUP(B288,'[1]MAR 2022'!$A:$D,4,FALSE)</f>
        <v>12950</v>
      </c>
      <c r="I288" s="13">
        <f>VLOOKUP(B288,'[1]MAR 2022'!$A:$E,5,FALSE)</f>
        <v>15540</v>
      </c>
      <c r="J288" s="11">
        <f t="shared" si="23"/>
        <v>13000</v>
      </c>
      <c r="K288" s="11">
        <f t="shared" si="23"/>
        <v>15600</v>
      </c>
      <c r="L288" s="14">
        <f>VLOOKUP(B288,'[2]LP OBAT DAN BMHP ALL APRIL'!$B:$BC,54,FALSE)</f>
        <v>35</v>
      </c>
      <c r="M288" s="15"/>
      <c r="N288" s="16">
        <f t="shared" si="20"/>
        <v>35</v>
      </c>
      <c r="O288" s="30">
        <v>22018</v>
      </c>
      <c r="P288" s="18">
        <f>VLOOKUP(B288,'[1]MAR 2022'!$A:$K,11,FALSE)</f>
        <v>45689</v>
      </c>
      <c r="Q288" s="11" t="str">
        <f>VLOOKUP(B288,'[1]MAR 2022'!$A:$G,7,FALSE)</f>
        <v>KP03/14</v>
      </c>
      <c r="R288" s="19" t="str">
        <f>VLOOKUP(B288,'[1]MAR 2022'!$A:$I,9,FALSE)</f>
        <v>PT KUDAMAS JAYA MAKMUR SENTOSA</v>
      </c>
    </row>
    <row r="289" spans="1:18" ht="18.75" x14ac:dyDescent="0.3">
      <c r="A289" s="8">
        <v>280</v>
      </c>
      <c r="B289" s="20" t="s">
        <v>802</v>
      </c>
      <c r="C289" s="21" t="s">
        <v>803</v>
      </c>
      <c r="D289" s="17">
        <v>5</v>
      </c>
      <c r="E289" s="17" t="s">
        <v>27</v>
      </c>
      <c r="F289" s="17" t="s">
        <v>1231</v>
      </c>
      <c r="G289" s="11">
        <v>23760</v>
      </c>
      <c r="H289" s="29">
        <v>26136.000000000004</v>
      </c>
      <c r="I289" s="13">
        <v>31363.200000000004</v>
      </c>
      <c r="J289" s="11">
        <v>26200</v>
      </c>
      <c r="K289" s="11">
        <v>31400</v>
      </c>
      <c r="L289" s="14">
        <f>VLOOKUP(B289,'[2]LP OBAT DAN BMHP ALL APRIL'!$B:$BC,54,FALSE)</f>
        <v>5</v>
      </c>
      <c r="M289" s="15"/>
      <c r="N289" s="16">
        <f t="shared" si="20"/>
        <v>5</v>
      </c>
      <c r="O289" s="30" t="s">
        <v>2262</v>
      </c>
      <c r="P289" s="31">
        <v>44652</v>
      </c>
      <c r="Q289" s="32">
        <v>37190036513</v>
      </c>
      <c r="R289" s="33" t="s">
        <v>804</v>
      </c>
    </row>
    <row r="290" spans="1:18" ht="18.75" x14ac:dyDescent="0.3">
      <c r="A290" s="8">
        <v>281</v>
      </c>
      <c r="B290" s="27" t="s">
        <v>805</v>
      </c>
      <c r="C290" s="28" t="s">
        <v>806</v>
      </c>
      <c r="D290" s="17">
        <v>1</v>
      </c>
      <c r="E290" s="17" t="s">
        <v>53</v>
      </c>
      <c r="F290" s="17" t="s">
        <v>1231</v>
      </c>
      <c r="G290" s="11">
        <f>VLOOKUP(B290,'[1]MAR 2022'!$A:$C,3,FALSE)</f>
        <v>11590.90909090909</v>
      </c>
      <c r="H290" s="12">
        <f>VLOOKUP(B290,'[1]MAR 2022'!$A:$D,4,FALSE)</f>
        <v>12750</v>
      </c>
      <c r="I290" s="13">
        <f>VLOOKUP(B290,'[1]MAR 2022'!$A:$E,5,FALSE)</f>
        <v>15300</v>
      </c>
      <c r="J290" s="11">
        <f t="shared" ref="J290:K294" si="24">ROUNDUP(H290,-2)</f>
        <v>12800</v>
      </c>
      <c r="K290" s="11">
        <f t="shared" si="24"/>
        <v>15300</v>
      </c>
      <c r="L290" s="14">
        <f>VLOOKUP(B290,'[2]LP OBAT DAN BMHP ALL APRIL'!$B:$BC,54,FALSE)</f>
        <v>5</v>
      </c>
      <c r="M290" s="15"/>
      <c r="N290" s="16">
        <f t="shared" si="20"/>
        <v>5</v>
      </c>
      <c r="O290" s="30" t="s">
        <v>2261</v>
      </c>
      <c r="P290" s="18">
        <f>VLOOKUP(B290,'[1]MAR 2022'!$A:$K,11,FALSE)</f>
        <v>45261</v>
      </c>
      <c r="Q290" s="11" t="str">
        <f>VLOOKUP(B290,'[1]MAR 2022'!$A:$G,7,FALSE)</f>
        <v>KP03/5</v>
      </c>
      <c r="R290" s="19" t="str">
        <f>VLOOKUP(B290,'[1]MAR 2022'!$A:$I,9,FALSE)</f>
        <v>PT PENTA VALENT</v>
      </c>
    </row>
    <row r="291" spans="1:18" ht="18.75" x14ac:dyDescent="0.3">
      <c r="A291" s="8">
        <v>282</v>
      </c>
      <c r="B291" s="27" t="s">
        <v>807</v>
      </c>
      <c r="C291" s="28" t="s">
        <v>808</v>
      </c>
      <c r="D291" s="17">
        <v>1</v>
      </c>
      <c r="E291" s="17" t="s">
        <v>53</v>
      </c>
      <c r="F291" s="17" t="s">
        <v>1231</v>
      </c>
      <c r="G291" s="11">
        <f>VLOOKUP(B291,'[1]MAR 2022'!$A:$C,3,FALSE)</f>
        <v>11590.90909090909</v>
      </c>
      <c r="H291" s="12">
        <f>VLOOKUP(B291,'[1]MAR 2022'!$A:$D,4,FALSE)</f>
        <v>12750</v>
      </c>
      <c r="I291" s="13">
        <f>VLOOKUP(B291,'[1]MAR 2022'!$A:$E,5,FALSE)</f>
        <v>15300</v>
      </c>
      <c r="J291" s="11">
        <f t="shared" si="24"/>
        <v>12800</v>
      </c>
      <c r="K291" s="11">
        <f t="shared" si="24"/>
        <v>15300</v>
      </c>
      <c r="L291" s="14">
        <f>VLOOKUP(B291,'[2]LP OBAT DAN BMHP ALL APRIL'!$B:$BC,54,FALSE)</f>
        <v>0</v>
      </c>
      <c r="M291" s="15"/>
      <c r="N291" s="16">
        <f t="shared" si="20"/>
        <v>0</v>
      </c>
      <c r="O291" s="30" t="s">
        <v>2260</v>
      </c>
      <c r="P291" s="18">
        <f>VLOOKUP(B291,'[1]MAR 2022'!$A:$K,11,FALSE)</f>
        <v>45261</v>
      </c>
      <c r="Q291" s="11" t="str">
        <f>VLOOKUP(B291,'[1]MAR 2022'!$A:$G,7,FALSE)</f>
        <v>KP03/5</v>
      </c>
      <c r="R291" s="19" t="str">
        <f>VLOOKUP(B291,'[1]MAR 2022'!$A:$I,9,FALSE)</f>
        <v>PT PENTA VALENT</v>
      </c>
    </row>
    <row r="292" spans="1:18" ht="18.75" x14ac:dyDescent="0.3">
      <c r="A292" s="8">
        <v>283</v>
      </c>
      <c r="B292" s="27" t="s">
        <v>809</v>
      </c>
      <c r="C292" s="28" t="s">
        <v>810</v>
      </c>
      <c r="D292" s="17">
        <v>1</v>
      </c>
      <c r="E292" s="17" t="s">
        <v>53</v>
      </c>
      <c r="F292" s="17" t="s">
        <v>1231</v>
      </c>
      <c r="G292" s="11">
        <f>VLOOKUP(B292,'[1]MAR 2022'!$A:$C,3,FALSE)</f>
        <v>11590.90909090909</v>
      </c>
      <c r="H292" s="12">
        <f>VLOOKUP(B292,'[1]MAR 2022'!$A:$D,4,FALSE)</f>
        <v>12750</v>
      </c>
      <c r="I292" s="13">
        <f>VLOOKUP(B292,'[1]MAR 2022'!$A:$E,5,FALSE)</f>
        <v>15300</v>
      </c>
      <c r="J292" s="11">
        <f t="shared" si="24"/>
        <v>12800</v>
      </c>
      <c r="K292" s="11">
        <f t="shared" si="24"/>
        <v>15300</v>
      </c>
      <c r="L292" s="14">
        <f>VLOOKUP(B292,'[2]LP OBAT DAN BMHP ALL APRIL'!$B:$BC,54,FALSE)</f>
        <v>0</v>
      </c>
      <c r="M292" s="15"/>
      <c r="N292" s="16">
        <f t="shared" si="20"/>
        <v>0</v>
      </c>
      <c r="O292" s="30" t="s">
        <v>2259</v>
      </c>
      <c r="P292" s="18">
        <f>VLOOKUP(B292,'[1]MAR 2022'!$A:$K,11,FALSE)</f>
        <v>45261</v>
      </c>
      <c r="Q292" s="11" t="str">
        <f>VLOOKUP(B292,'[1]MAR 2022'!$A:$G,7,FALSE)</f>
        <v>KP03/5</v>
      </c>
      <c r="R292" s="19" t="str">
        <f>VLOOKUP(B292,'[1]MAR 2022'!$A:$I,9,FALSE)</f>
        <v>PT PENTA VALENT</v>
      </c>
    </row>
    <row r="293" spans="1:18" ht="18.75" x14ac:dyDescent="0.3">
      <c r="A293" s="8">
        <v>284</v>
      </c>
      <c r="B293" s="27" t="s">
        <v>811</v>
      </c>
      <c r="C293" s="28" t="s">
        <v>812</v>
      </c>
      <c r="D293" s="17">
        <v>1</v>
      </c>
      <c r="E293" s="17" t="s">
        <v>53</v>
      </c>
      <c r="F293" s="17" t="s">
        <v>1231</v>
      </c>
      <c r="G293" s="11">
        <f>VLOOKUP(B293,'[1]MAR 2022'!$A:$D,3,FALSE)</f>
        <v>13636</v>
      </c>
      <c r="H293" s="12">
        <f>VLOOKUP(B293,'[1]MAR 2022'!$A:$D,4,FALSE)</f>
        <v>14999.6</v>
      </c>
      <c r="I293" s="13">
        <f>VLOOKUP(B293,'[1]MAR 2022'!$A:$E,5,FALSE)</f>
        <v>17999.52</v>
      </c>
      <c r="J293" s="11">
        <f t="shared" si="24"/>
        <v>15000</v>
      </c>
      <c r="K293" s="11">
        <f t="shared" si="24"/>
        <v>18000</v>
      </c>
      <c r="L293" s="14">
        <f>VLOOKUP(B293,'[2]LP OBAT DAN BMHP ALL APRIL'!$B:$BC,54,FALSE)</f>
        <v>24</v>
      </c>
      <c r="M293" s="15"/>
      <c r="N293" s="16">
        <f t="shared" si="20"/>
        <v>24</v>
      </c>
      <c r="O293" s="30" t="s">
        <v>2258</v>
      </c>
      <c r="P293" s="18">
        <f>VLOOKUP(B293,'[1]MAR 2022'!$A:$K,11,FALSE)</f>
        <v>45261</v>
      </c>
      <c r="Q293" s="11" t="str">
        <f>VLOOKUP(B293,'[1]MAR 2022'!$A:$G,7,FALSE)</f>
        <v>KP03/6</v>
      </c>
      <c r="R293" s="19" t="str">
        <f>VLOOKUP(B293,'[1]MAR 2022'!$A:$I,9,FALSE)</f>
        <v>PT SINGGASANA WITRA SURYAMAS</v>
      </c>
    </row>
    <row r="294" spans="1:18" ht="18.75" x14ac:dyDescent="0.3">
      <c r="A294" s="8">
        <v>285</v>
      </c>
      <c r="B294" s="27" t="s">
        <v>813</v>
      </c>
      <c r="C294" s="28" t="s">
        <v>814</v>
      </c>
      <c r="D294" s="17">
        <v>1</v>
      </c>
      <c r="E294" s="17" t="s">
        <v>53</v>
      </c>
      <c r="F294" s="17" t="s">
        <v>1231</v>
      </c>
      <c r="G294" s="11">
        <f>VLOOKUP(B294,'[1]MEI 2022'!$A:$C,3,FALSE)</f>
        <v>15000</v>
      </c>
      <c r="H294" s="24">
        <f>VLOOKUP(B294,'[1]MEI 2022'!$A:$D,4,FALSE)</f>
        <v>16500</v>
      </c>
      <c r="I294" s="13">
        <f>VLOOKUP(B294,'[1]MEI 2022'!$A:$E,5,FALSE)</f>
        <v>19800</v>
      </c>
      <c r="J294" s="11">
        <f t="shared" si="24"/>
        <v>16500</v>
      </c>
      <c r="K294" s="11">
        <f t="shared" si="24"/>
        <v>19800</v>
      </c>
      <c r="L294" s="14"/>
      <c r="M294" s="15">
        <f>VLOOKUP(B294,'[1]MEI 2022'!$A:$B,2,FALSE)</f>
        <v>10</v>
      </c>
      <c r="N294" s="16">
        <f t="shared" si="20"/>
        <v>10</v>
      </c>
      <c r="O294" s="11" t="str">
        <f>VLOOKUP(B294,'[1]MEI 2022'!$A:$L,12,FALSE)</f>
        <v>24122C0290</v>
      </c>
      <c r="P294" s="18">
        <f>VLOOKUP(B294,'[1]MEI 2022'!$A:$K,11,FALSE)</f>
        <v>45352</v>
      </c>
      <c r="Q294" s="18" t="str">
        <f>VLOOKUP(B294,'[1]MEI 2022'!$A:$G,7,FALSE)</f>
        <v>KP05/5</v>
      </c>
      <c r="R294" s="23" t="str">
        <f>VLOOKUP(B294,'[1]MEI 2022'!$A:$I,9,FALSE)</f>
        <v>PT Penta Valent</v>
      </c>
    </row>
    <row r="295" spans="1:18" ht="18.75" x14ac:dyDescent="0.3">
      <c r="A295" s="8">
        <v>286</v>
      </c>
      <c r="B295" s="27" t="s">
        <v>815</v>
      </c>
      <c r="C295" s="28" t="s">
        <v>816</v>
      </c>
      <c r="D295" s="17">
        <v>1</v>
      </c>
      <c r="E295" s="17" t="s">
        <v>53</v>
      </c>
      <c r="F295" s="17" t="s">
        <v>1231</v>
      </c>
      <c r="G295" s="11">
        <v>13200</v>
      </c>
      <c r="H295" s="12">
        <v>14520.000000000002</v>
      </c>
      <c r="I295" s="13">
        <v>17424</v>
      </c>
      <c r="J295" s="11">
        <v>14600</v>
      </c>
      <c r="K295" s="11">
        <v>17500</v>
      </c>
      <c r="L295" s="14">
        <f>VLOOKUP(B295,'[2]LP OBAT DAN BMHP ALL APRIL'!$B:$BC,54,FALSE)</f>
        <v>0</v>
      </c>
      <c r="M295" s="15"/>
      <c r="N295" s="16">
        <f t="shared" si="20"/>
        <v>0</v>
      </c>
      <c r="O295" s="30" t="s">
        <v>725</v>
      </c>
      <c r="P295" s="18">
        <v>45170</v>
      </c>
      <c r="Q295" s="11" t="s">
        <v>817</v>
      </c>
      <c r="R295" s="19" t="s">
        <v>100</v>
      </c>
    </row>
    <row r="296" spans="1:18" ht="18.75" x14ac:dyDescent="0.3">
      <c r="A296" s="8">
        <v>287</v>
      </c>
      <c r="B296" s="27" t="s">
        <v>818</v>
      </c>
      <c r="C296" s="28" t="s">
        <v>819</v>
      </c>
      <c r="D296" s="17">
        <v>1</v>
      </c>
      <c r="E296" s="17" t="s">
        <v>53</v>
      </c>
      <c r="F296" s="17" t="s">
        <v>1231</v>
      </c>
      <c r="G296" s="11">
        <f>VLOOKUP(B296,'[1]FEB 2022'!$A:$C,3,FALSE)</f>
        <v>11590.90909090909</v>
      </c>
      <c r="H296" s="24">
        <f>VLOOKUP(B296,'[1]FEB 2022'!$A:$D,4,FALSE)</f>
        <v>12750</v>
      </c>
      <c r="I296" s="13">
        <f>VLOOKUP(B296,'[1]FEB 2022'!$A:$E,5,FALSE)</f>
        <v>15300</v>
      </c>
      <c r="J296" s="11">
        <f t="shared" ref="J296:K299" si="25">ROUNDUP(H296,-2)</f>
        <v>12800</v>
      </c>
      <c r="K296" s="11">
        <f t="shared" si="25"/>
        <v>15300</v>
      </c>
      <c r="L296" s="14">
        <f>VLOOKUP(B296,'[2]LP OBAT DAN BMHP ALL APRIL'!$B:$BC,54,FALSE)</f>
        <v>5</v>
      </c>
      <c r="M296" s="15"/>
      <c r="N296" s="16">
        <f t="shared" si="20"/>
        <v>5</v>
      </c>
      <c r="O296" s="30" t="s">
        <v>725</v>
      </c>
      <c r="P296" s="18">
        <f>VLOOKUP(B296,'[1]FEB 2022'!$A:$K,11,FALSE)</f>
        <v>45261</v>
      </c>
      <c r="Q296" s="18" t="str">
        <f>VLOOKUP(B296,'[1]FEB 2022'!$A:$G,7,FALSE)</f>
        <v>KP02/10</v>
      </c>
      <c r="R296" s="23" t="str">
        <f>VLOOKUP(B296,'[1]FEB 2022'!$A:$I,9,FALSE)</f>
        <v>PT PENTA VALENT</v>
      </c>
    </row>
    <row r="297" spans="1:18" ht="18.75" x14ac:dyDescent="0.3">
      <c r="A297" s="8">
        <v>288</v>
      </c>
      <c r="B297" s="20" t="s">
        <v>820</v>
      </c>
      <c r="C297" s="21" t="s">
        <v>821</v>
      </c>
      <c r="D297" s="22">
        <v>100</v>
      </c>
      <c r="E297" s="17" t="s">
        <v>30</v>
      </c>
      <c r="F297" s="17" t="s">
        <v>1233</v>
      </c>
      <c r="G297" s="11">
        <f>VLOOKUP(B297,'[1]MAR 2022'!$A:$D,3,FALSE)</f>
        <v>450.90909090909088</v>
      </c>
      <c r="H297" s="12">
        <f>VLOOKUP(B297,'[1]MAR 2022'!$A:$D,4,FALSE)</f>
        <v>496</v>
      </c>
      <c r="I297" s="13">
        <f>VLOOKUP(B297,'[1]MAR 2022'!$A:$E,5,FALSE)</f>
        <v>595.19999999999993</v>
      </c>
      <c r="J297" s="11">
        <f t="shared" si="25"/>
        <v>500</v>
      </c>
      <c r="K297" s="11">
        <f t="shared" si="25"/>
        <v>600</v>
      </c>
      <c r="L297" s="14">
        <f>VLOOKUP(B297,'[2]LP OBAT DAN BMHP ALL APRIL'!$B:$BC,54,FALSE)</f>
        <v>0</v>
      </c>
      <c r="M297" s="15"/>
      <c r="N297" s="16">
        <f t="shared" si="20"/>
        <v>0</v>
      </c>
      <c r="O297" s="30">
        <v>23065601</v>
      </c>
      <c r="P297" s="18">
        <f>VLOOKUP(B297,'[1]MAR 2022'!$A:$K,11,FALSE)</f>
        <v>46388</v>
      </c>
      <c r="Q297" s="11" t="str">
        <f>VLOOKUP(B297,'[1]MAR 2022'!$A:$G,7,FALSE)</f>
        <v>KP03/12</v>
      </c>
      <c r="R297" s="19" t="str">
        <f>VLOOKUP(B297,'[1]MAR 2022'!$A:$I,9,FALSE)</f>
        <v>APOTEK BUMI MEDIKA GANESA</v>
      </c>
    </row>
    <row r="298" spans="1:18" ht="18.75" x14ac:dyDescent="0.3">
      <c r="A298" s="8">
        <v>289</v>
      </c>
      <c r="B298" s="20" t="s">
        <v>822</v>
      </c>
      <c r="C298" s="21" t="s">
        <v>823</v>
      </c>
      <c r="D298" s="22">
        <v>100</v>
      </c>
      <c r="E298" s="17" t="s">
        <v>30</v>
      </c>
      <c r="F298" s="17" t="s">
        <v>1233</v>
      </c>
      <c r="G298" s="11">
        <f>VLOOKUP(B298,'[1]APR 2022'!$A:$C,3,FALSE)</f>
        <v>496.36363636363632</v>
      </c>
      <c r="H298" s="12">
        <f>VLOOKUP(B298,'[1]APR 2022'!$A:$D,4,FALSE)</f>
        <v>546</v>
      </c>
      <c r="I298" s="13">
        <f>VLOOKUP(B298,'[1]APR 2022'!$A:$E,5,FALSE)</f>
        <v>655.19999999999993</v>
      </c>
      <c r="J298" s="11">
        <f t="shared" si="25"/>
        <v>600</v>
      </c>
      <c r="K298" s="11">
        <f t="shared" si="25"/>
        <v>700</v>
      </c>
      <c r="L298" s="14">
        <v>230</v>
      </c>
      <c r="M298" s="15"/>
      <c r="N298" s="26">
        <f t="shared" si="20"/>
        <v>230</v>
      </c>
      <c r="O298" s="30">
        <v>22065902</v>
      </c>
      <c r="P298" s="18">
        <f>VLOOKUP(B298,'[1]APR 2022'!$A:$K,11,FALSE)</f>
        <v>46388</v>
      </c>
      <c r="Q298" s="11" t="str">
        <f>VLOOKUP(B298,'[1]APR 2022'!$A:$G,7,FALSE)</f>
        <v>KP04/1</v>
      </c>
      <c r="R298" s="19" t="str">
        <f>VLOOKUP(B298,'[1]APR 2022'!$A:$I,9,FALSE)</f>
        <v>APOTEK BUMI MEDIKA GANESA</v>
      </c>
    </row>
    <row r="299" spans="1:18" ht="18.75" x14ac:dyDescent="0.3">
      <c r="A299" s="8">
        <v>290</v>
      </c>
      <c r="B299" s="20" t="s">
        <v>824</v>
      </c>
      <c r="C299" s="21" t="s">
        <v>825</v>
      </c>
      <c r="D299" s="22">
        <v>100</v>
      </c>
      <c r="E299" s="17" t="s">
        <v>30</v>
      </c>
      <c r="F299" s="17" t="s">
        <v>1233</v>
      </c>
      <c r="G299" s="11">
        <f>VLOOKUP(B299,'[1]MEI 2022'!$A:$C,3,FALSE)</f>
        <v>500.50909090909084</v>
      </c>
      <c r="H299" s="24">
        <f>VLOOKUP(B299,'[1]MEI 2022'!$A:$D,4,FALSE)</f>
        <v>550.55999999999995</v>
      </c>
      <c r="I299" s="13">
        <f>VLOOKUP(B299,'[1]MEI 2022'!$A:$E,5,FALSE)</f>
        <v>660.67199999999991</v>
      </c>
      <c r="J299" s="11">
        <f t="shared" si="25"/>
        <v>600</v>
      </c>
      <c r="K299" s="11">
        <f t="shared" si="25"/>
        <v>700</v>
      </c>
      <c r="L299" s="14"/>
      <c r="M299" s="15">
        <f>VLOOKUP(B299,'[1]MEI 2022'!$A:$B,2,FALSE)</f>
        <v>200</v>
      </c>
      <c r="N299" s="16">
        <f t="shared" si="20"/>
        <v>200</v>
      </c>
      <c r="O299" s="11" t="str">
        <f>VLOOKUP(B299,'[1]MEI 2022'!$A:$L,12,FALSE)</f>
        <v>22065901</v>
      </c>
      <c r="P299" s="18">
        <f>VLOOKUP(B299,'[1]MEI 2022'!$A:$K,11,FALSE)</f>
        <v>46447</v>
      </c>
      <c r="Q299" s="18" t="str">
        <f>VLOOKUP(B299,'[1]MEI 2022'!$A:$G,7,FALSE)</f>
        <v>KP05/2</v>
      </c>
      <c r="R299" s="23" t="str">
        <f>VLOOKUP(B299,'[1]MEI 2022'!$A:$I,9,FALSE)</f>
        <v>PT KUDAMAS JAYA MAKMUR SENTOSA</v>
      </c>
    </row>
    <row r="300" spans="1:18" ht="18.75" x14ac:dyDescent="0.3">
      <c r="A300" s="8">
        <v>291</v>
      </c>
      <c r="B300" s="39" t="s">
        <v>826</v>
      </c>
      <c r="C300" s="40" t="s">
        <v>827</v>
      </c>
      <c r="D300" s="17">
        <v>6</v>
      </c>
      <c r="E300" s="17" t="s">
        <v>364</v>
      </c>
      <c r="F300" s="17" t="s">
        <v>1231</v>
      </c>
      <c r="G300" s="11">
        <v>4688.6592499999997</v>
      </c>
      <c r="H300" s="29">
        <v>5157.5251749999998</v>
      </c>
      <c r="I300" s="13">
        <v>6189.0302099999999</v>
      </c>
      <c r="J300" s="11">
        <v>5200</v>
      </c>
      <c r="K300" s="11">
        <v>6200</v>
      </c>
      <c r="L300" s="14">
        <f>VLOOKUP(B300,'[2]LP OBAT DAN BMHP ALL APRIL'!$B:$BC,54,FALSE)</f>
        <v>11</v>
      </c>
      <c r="M300" s="15"/>
      <c r="N300" s="16">
        <f t="shared" si="20"/>
        <v>11</v>
      </c>
      <c r="O300" s="30" t="s">
        <v>2257</v>
      </c>
      <c r="P300" s="31">
        <v>45260</v>
      </c>
      <c r="Q300" s="32" t="s">
        <v>828</v>
      </c>
      <c r="R300" s="33" t="s">
        <v>175</v>
      </c>
    </row>
    <row r="301" spans="1:18" ht="18.75" x14ac:dyDescent="0.3">
      <c r="A301" s="8">
        <v>292</v>
      </c>
      <c r="B301" s="77" t="s">
        <v>829</v>
      </c>
      <c r="C301" s="38" t="s">
        <v>830</v>
      </c>
      <c r="D301" s="22">
        <v>25</v>
      </c>
      <c r="E301" s="17" t="s">
        <v>831</v>
      </c>
      <c r="F301" s="17" t="s">
        <v>1232</v>
      </c>
      <c r="G301" s="11">
        <v>1000</v>
      </c>
      <c r="H301" s="29">
        <v>1100</v>
      </c>
      <c r="I301" s="13">
        <v>1320</v>
      </c>
      <c r="J301" s="11">
        <v>1100</v>
      </c>
      <c r="K301" s="11">
        <v>1400</v>
      </c>
      <c r="L301" s="14">
        <f>VLOOKUP(B301,'[2]LP OBAT DAN BMHP ALL APRIL'!$B:$BC,54,FALSE)</f>
        <v>50</v>
      </c>
      <c r="M301" s="15"/>
      <c r="N301" s="16">
        <f t="shared" si="20"/>
        <v>50</v>
      </c>
      <c r="O301" s="30" t="s">
        <v>2256</v>
      </c>
      <c r="P301" s="31">
        <v>45261</v>
      </c>
      <c r="Q301" s="32">
        <v>0</v>
      </c>
      <c r="R301" s="33" t="s">
        <v>832</v>
      </c>
    </row>
    <row r="302" spans="1:18" ht="18.75" x14ac:dyDescent="0.3">
      <c r="A302" s="8">
        <v>293</v>
      </c>
      <c r="B302" s="37" t="s">
        <v>833</v>
      </c>
      <c r="C302" s="69" t="s">
        <v>834</v>
      </c>
      <c r="D302" s="22">
        <v>1</v>
      </c>
      <c r="E302" s="17" t="s">
        <v>53</v>
      </c>
      <c r="F302" s="17" t="s">
        <v>1231</v>
      </c>
      <c r="G302" s="11">
        <v>20000</v>
      </c>
      <c r="H302" s="29">
        <v>22000</v>
      </c>
      <c r="I302" s="13">
        <v>26400</v>
      </c>
      <c r="J302" s="11">
        <v>22000</v>
      </c>
      <c r="K302" s="11">
        <v>26400</v>
      </c>
      <c r="L302" s="14">
        <f>VLOOKUP(B302,'[2]LP OBAT DAN BMHP ALL APRIL'!$B:$BC,54,FALSE)</f>
        <v>1</v>
      </c>
      <c r="M302" s="15"/>
      <c r="N302" s="16">
        <f t="shared" si="20"/>
        <v>1</v>
      </c>
      <c r="O302" s="30" t="s">
        <v>725</v>
      </c>
      <c r="P302" s="31">
        <v>44652</v>
      </c>
      <c r="Q302" s="32">
        <v>828467904</v>
      </c>
      <c r="R302" s="33" t="s">
        <v>835</v>
      </c>
    </row>
    <row r="303" spans="1:18" ht="18.75" x14ac:dyDescent="0.3">
      <c r="A303" s="8">
        <v>294</v>
      </c>
      <c r="B303" s="56" t="s">
        <v>836</v>
      </c>
      <c r="C303" s="34" t="s">
        <v>837</v>
      </c>
      <c r="D303" s="17">
        <v>100</v>
      </c>
      <c r="E303" s="17" t="s">
        <v>16</v>
      </c>
      <c r="F303" s="17" t="s">
        <v>1231</v>
      </c>
      <c r="G303" s="11">
        <v>922.72727272727263</v>
      </c>
      <c r="H303" s="24">
        <v>1015</v>
      </c>
      <c r="I303" s="13">
        <v>1218</v>
      </c>
      <c r="J303" s="11">
        <v>1100</v>
      </c>
      <c r="K303" s="11">
        <v>1300</v>
      </c>
      <c r="L303" s="14">
        <f>VLOOKUP(B303,'[2]LP OBAT DAN BMHP ALL APRIL'!$B:$BC,54,FALSE)</f>
        <v>100</v>
      </c>
      <c r="M303" s="15"/>
      <c r="N303" s="16">
        <f t="shared" si="20"/>
        <v>100</v>
      </c>
      <c r="O303" s="30" t="s">
        <v>2255</v>
      </c>
      <c r="P303" s="75">
        <v>44774</v>
      </c>
      <c r="Q303" s="75" t="s">
        <v>838</v>
      </c>
      <c r="R303" s="76" t="s">
        <v>423</v>
      </c>
    </row>
    <row r="304" spans="1:18" ht="18.75" x14ac:dyDescent="0.3">
      <c r="A304" s="8">
        <v>295</v>
      </c>
      <c r="B304" s="20" t="s">
        <v>839</v>
      </c>
      <c r="C304" s="21" t="s">
        <v>840</v>
      </c>
      <c r="D304" s="22">
        <v>1</v>
      </c>
      <c r="E304" s="17" t="s">
        <v>27</v>
      </c>
      <c r="F304" s="17" t="s">
        <v>1231</v>
      </c>
      <c r="G304" s="11">
        <v>33810</v>
      </c>
      <c r="H304" s="24">
        <v>37191</v>
      </c>
      <c r="I304" s="13">
        <v>44629.2</v>
      </c>
      <c r="J304" s="11">
        <v>37200</v>
      </c>
      <c r="K304" s="11">
        <v>44700</v>
      </c>
      <c r="L304" s="14">
        <f>VLOOKUP(B304,'[2]LP OBAT DAN BMHP ALL APRIL'!$B:$BC,54,FALSE)</f>
        <v>5</v>
      </c>
      <c r="M304" s="15"/>
      <c r="N304" s="16">
        <f t="shared" si="20"/>
        <v>5</v>
      </c>
      <c r="O304" s="30" t="s">
        <v>2254</v>
      </c>
      <c r="P304" s="31">
        <v>45139</v>
      </c>
      <c r="Q304" s="32" t="s">
        <v>841</v>
      </c>
      <c r="R304" s="33" t="s">
        <v>842</v>
      </c>
    </row>
    <row r="305" spans="1:18" ht="18.75" x14ac:dyDescent="0.3">
      <c r="A305" s="8">
        <v>296</v>
      </c>
      <c r="B305" s="20" t="s">
        <v>843</v>
      </c>
      <c r="C305" s="21" t="s">
        <v>844</v>
      </c>
      <c r="D305" s="22">
        <v>1</v>
      </c>
      <c r="E305" s="17" t="s">
        <v>27</v>
      </c>
      <c r="F305" s="17" t="s">
        <v>1231</v>
      </c>
      <c r="G305" s="11">
        <v>33810</v>
      </c>
      <c r="H305" s="24">
        <v>37191</v>
      </c>
      <c r="I305" s="13">
        <v>44629.2</v>
      </c>
      <c r="J305" s="11">
        <v>37200</v>
      </c>
      <c r="K305" s="11">
        <v>44700</v>
      </c>
      <c r="L305" s="14">
        <f>VLOOKUP(B305,'[2]LP OBAT DAN BMHP ALL APRIL'!$B:$BC,54,FALSE)</f>
        <v>1</v>
      </c>
      <c r="M305" s="15"/>
      <c r="N305" s="16">
        <f t="shared" si="20"/>
        <v>1</v>
      </c>
      <c r="O305" s="30" t="s">
        <v>2254</v>
      </c>
      <c r="P305" s="31">
        <v>45139</v>
      </c>
      <c r="Q305" s="32" t="s">
        <v>841</v>
      </c>
      <c r="R305" s="33" t="s">
        <v>842</v>
      </c>
    </row>
    <row r="306" spans="1:18" ht="18.75" x14ac:dyDescent="0.3">
      <c r="A306" s="8">
        <v>297</v>
      </c>
      <c r="B306" s="37" t="s">
        <v>845</v>
      </c>
      <c r="C306" s="38" t="s">
        <v>846</v>
      </c>
      <c r="D306" s="22">
        <v>20</v>
      </c>
      <c r="E306" s="17" t="s">
        <v>348</v>
      </c>
      <c r="F306" s="17" t="s">
        <v>1231</v>
      </c>
      <c r="G306" s="11">
        <v>9909.2727272727279</v>
      </c>
      <c r="H306" s="12">
        <v>10900.2</v>
      </c>
      <c r="I306" s="13">
        <v>13080.24</v>
      </c>
      <c r="J306" s="11">
        <v>11000</v>
      </c>
      <c r="K306" s="11">
        <v>13100</v>
      </c>
      <c r="L306" s="14">
        <f>VLOOKUP(B306,'[2]LP OBAT DAN BMHP ALL APRIL'!$B:$BC,54,FALSE)</f>
        <v>5</v>
      </c>
      <c r="M306" s="15"/>
      <c r="N306" s="16">
        <f t="shared" si="20"/>
        <v>5</v>
      </c>
      <c r="O306" s="30" t="s">
        <v>2253</v>
      </c>
      <c r="P306" s="18">
        <v>45352</v>
      </c>
      <c r="Q306" s="11" t="s">
        <v>64</v>
      </c>
      <c r="R306" s="19" t="s">
        <v>65</v>
      </c>
    </row>
    <row r="307" spans="1:18" ht="18.75" x14ac:dyDescent="0.3">
      <c r="A307" s="8">
        <v>298</v>
      </c>
      <c r="B307" s="20" t="s">
        <v>847</v>
      </c>
      <c r="C307" s="21" t="s">
        <v>848</v>
      </c>
      <c r="D307" s="22">
        <v>100</v>
      </c>
      <c r="E307" s="17" t="s">
        <v>30</v>
      </c>
      <c r="F307" s="17" t="s">
        <v>1234</v>
      </c>
      <c r="G307" s="11">
        <v>130.9</v>
      </c>
      <c r="H307" s="29">
        <v>143.99</v>
      </c>
      <c r="I307" s="13">
        <v>172.78800000000001</v>
      </c>
      <c r="J307" s="11">
        <v>200</v>
      </c>
      <c r="K307" s="11">
        <v>200</v>
      </c>
      <c r="L307" s="14">
        <f>VLOOKUP(B307,'[2]LP OBAT DAN BMHP ALL APRIL'!$B:$BC,54,FALSE)</f>
        <v>30</v>
      </c>
      <c r="M307" s="15"/>
      <c r="N307" s="16">
        <f t="shared" si="20"/>
        <v>30</v>
      </c>
      <c r="O307" s="30" t="s">
        <v>2252</v>
      </c>
      <c r="P307" s="67">
        <v>44743</v>
      </c>
      <c r="Q307" s="32" t="s">
        <v>203</v>
      </c>
      <c r="R307" s="19" t="s">
        <v>65</v>
      </c>
    </row>
    <row r="308" spans="1:18" ht="18.75" x14ac:dyDescent="0.3">
      <c r="A308" s="8">
        <v>299</v>
      </c>
      <c r="B308" s="20" t="s">
        <v>849</v>
      </c>
      <c r="C308" s="21" t="s">
        <v>850</v>
      </c>
      <c r="D308" s="22">
        <v>100</v>
      </c>
      <c r="E308" s="22" t="s">
        <v>30</v>
      </c>
      <c r="F308" s="17" t="s">
        <v>1234</v>
      </c>
      <c r="G308" s="11">
        <v>180.005</v>
      </c>
      <c r="H308" s="29">
        <v>198.00550000000001</v>
      </c>
      <c r="I308" s="13">
        <v>237.60660000000001</v>
      </c>
      <c r="J308" s="11">
        <v>200</v>
      </c>
      <c r="K308" s="11">
        <v>300</v>
      </c>
      <c r="L308" s="14">
        <f>VLOOKUP(B308,'[2]LP OBAT DAN BMHP ALL APRIL'!$B:$BC,54,FALSE)</f>
        <v>100</v>
      </c>
      <c r="M308" s="15"/>
      <c r="N308" s="16">
        <f t="shared" si="20"/>
        <v>100</v>
      </c>
      <c r="O308" s="30" t="s">
        <v>2251</v>
      </c>
      <c r="P308" s="31">
        <v>44774</v>
      </c>
      <c r="Q308" s="31" t="s">
        <v>851</v>
      </c>
      <c r="R308" s="68" t="s">
        <v>852</v>
      </c>
    </row>
    <row r="309" spans="1:18" ht="18.75" x14ac:dyDescent="0.3">
      <c r="A309" s="8">
        <v>300</v>
      </c>
      <c r="B309" s="20" t="s">
        <v>853</v>
      </c>
      <c r="C309" s="21" t="s">
        <v>854</v>
      </c>
      <c r="D309" s="22">
        <v>100</v>
      </c>
      <c r="E309" s="17" t="s">
        <v>30</v>
      </c>
      <c r="F309" s="17" t="s">
        <v>1234</v>
      </c>
      <c r="G309" s="11">
        <v>71.05</v>
      </c>
      <c r="H309" s="29">
        <v>78.155000000000001</v>
      </c>
      <c r="I309" s="13">
        <v>93.786000000000001</v>
      </c>
      <c r="J309" s="11">
        <v>100</v>
      </c>
      <c r="K309" s="11">
        <v>100</v>
      </c>
      <c r="L309" s="14">
        <f>VLOOKUP(B309,'[2]LP OBAT DAN BMHP ALL APRIL'!$B:$BC,54,FALSE)</f>
        <v>69</v>
      </c>
      <c r="M309" s="15"/>
      <c r="N309" s="16">
        <f t="shared" si="20"/>
        <v>69</v>
      </c>
      <c r="O309" s="30" t="s">
        <v>2250</v>
      </c>
      <c r="P309" s="31">
        <v>45170</v>
      </c>
      <c r="Q309" s="32">
        <v>2801956245</v>
      </c>
      <c r="R309" s="33" t="s">
        <v>258</v>
      </c>
    </row>
    <row r="310" spans="1:18" ht="18.75" x14ac:dyDescent="0.3">
      <c r="A310" s="8">
        <v>301</v>
      </c>
      <c r="B310" s="20" t="s">
        <v>855</v>
      </c>
      <c r="C310" s="21" t="s">
        <v>856</v>
      </c>
      <c r="D310" s="78">
        <v>100</v>
      </c>
      <c r="E310" s="79" t="s">
        <v>30</v>
      </c>
      <c r="F310" s="17" t="s">
        <v>1234</v>
      </c>
      <c r="G310" s="80">
        <v>71.05</v>
      </c>
      <c r="H310" s="81">
        <v>78.155000000000001</v>
      </c>
      <c r="I310" s="82">
        <v>93.786000000000001</v>
      </c>
      <c r="J310" s="80">
        <v>100</v>
      </c>
      <c r="K310" s="80">
        <v>100</v>
      </c>
      <c r="L310" s="83">
        <f>VLOOKUP(B310,'[2]LP OBAT DAN BMHP ALL APRIL'!$B:$BC,54,FALSE)</f>
        <v>200</v>
      </c>
      <c r="M310" s="84"/>
      <c r="N310" s="85">
        <f t="shared" si="20"/>
        <v>200</v>
      </c>
      <c r="O310" s="86" t="s">
        <v>2250</v>
      </c>
      <c r="P310" s="87">
        <v>45170</v>
      </c>
      <c r="Q310" s="88">
        <v>2802448231</v>
      </c>
      <c r="R310" s="89" t="s">
        <v>56</v>
      </c>
    </row>
    <row r="311" spans="1:18" ht="18.75" x14ac:dyDescent="0.3">
      <c r="A311" s="8">
        <v>302</v>
      </c>
      <c r="B311" s="20" t="s">
        <v>857</v>
      </c>
      <c r="C311" s="21" t="s">
        <v>858</v>
      </c>
      <c r="D311" s="22">
        <v>100</v>
      </c>
      <c r="E311" s="17" t="s">
        <v>30</v>
      </c>
      <c r="F311" s="17" t="s">
        <v>1234</v>
      </c>
      <c r="G311" s="11">
        <v>95.24</v>
      </c>
      <c r="H311" s="29">
        <v>104.764</v>
      </c>
      <c r="I311" s="13">
        <v>125.71679999999999</v>
      </c>
      <c r="J311" s="11">
        <v>200</v>
      </c>
      <c r="K311" s="11">
        <v>200</v>
      </c>
      <c r="L311" s="14">
        <f>VLOOKUP(B311,'[2]LP OBAT DAN BMHP ALL APRIL'!$B:$BC,54,FALSE)</f>
        <v>55</v>
      </c>
      <c r="M311" s="15"/>
      <c r="N311" s="16">
        <f t="shared" si="20"/>
        <v>55</v>
      </c>
      <c r="O311" s="30" t="s">
        <v>2249</v>
      </c>
      <c r="P311" s="31">
        <v>44742</v>
      </c>
      <c r="Q311" s="32">
        <v>2802617392</v>
      </c>
      <c r="R311" s="33" t="s">
        <v>56</v>
      </c>
    </row>
    <row r="312" spans="1:18" ht="18.75" x14ac:dyDescent="0.3">
      <c r="A312" s="8">
        <v>303</v>
      </c>
      <c r="B312" s="37" t="s">
        <v>859</v>
      </c>
      <c r="C312" s="38" t="s">
        <v>860</v>
      </c>
      <c r="D312" s="22">
        <v>1</v>
      </c>
      <c r="E312" s="17" t="s">
        <v>686</v>
      </c>
      <c r="F312" s="17" t="s">
        <v>1235</v>
      </c>
      <c r="G312" s="11">
        <v>4500</v>
      </c>
      <c r="H312" s="12">
        <v>4950</v>
      </c>
      <c r="I312" s="13">
        <v>5940</v>
      </c>
      <c r="J312" s="11">
        <v>5000</v>
      </c>
      <c r="K312" s="11">
        <v>6000</v>
      </c>
      <c r="L312" s="14">
        <f>VLOOKUP(B312,'[2]LP OBAT DAN BMHP ALL APRIL'!$B:$BC,54,FALSE)</f>
        <v>5</v>
      </c>
      <c r="M312" s="15"/>
      <c r="N312" s="16">
        <f t="shared" si="20"/>
        <v>5</v>
      </c>
      <c r="O312" s="30">
        <v>1100621002</v>
      </c>
      <c r="P312" s="18">
        <v>45444</v>
      </c>
      <c r="Q312" s="11" t="s">
        <v>64</v>
      </c>
      <c r="R312" s="19" t="s">
        <v>65</v>
      </c>
    </row>
    <row r="313" spans="1:18" ht="18.75" x14ac:dyDescent="0.3">
      <c r="A313" s="8">
        <v>304</v>
      </c>
      <c r="B313" s="90" t="s">
        <v>861</v>
      </c>
      <c r="C313" s="91" t="s">
        <v>862</v>
      </c>
      <c r="D313" s="8">
        <v>1</v>
      </c>
      <c r="E313" s="8" t="s">
        <v>53</v>
      </c>
      <c r="F313" s="8" t="s">
        <v>1236</v>
      </c>
      <c r="G313" s="19">
        <v>3863.6363636363635</v>
      </c>
      <c r="H313" s="92">
        <v>4250</v>
      </c>
      <c r="I313" s="60">
        <v>5100</v>
      </c>
      <c r="J313" s="19">
        <v>4300</v>
      </c>
      <c r="K313" s="19">
        <v>5100</v>
      </c>
      <c r="L313" s="14">
        <f>VLOOKUP(B313,'[2]LP OBAT DAN BMHP ALL APRIL'!$B:$BC,54,FALSE)</f>
        <v>14</v>
      </c>
      <c r="M313" s="15"/>
      <c r="N313" s="61">
        <f t="shared" si="20"/>
        <v>14</v>
      </c>
      <c r="O313" s="30">
        <v>909161</v>
      </c>
      <c r="P313" s="68">
        <v>45170</v>
      </c>
      <c r="Q313" s="33" t="s">
        <v>863</v>
      </c>
      <c r="R313" s="33" t="s">
        <v>399</v>
      </c>
    </row>
    <row r="314" spans="1:18" ht="18.75" x14ac:dyDescent="0.3">
      <c r="A314" s="8">
        <v>305</v>
      </c>
      <c r="B314" s="27" t="s">
        <v>864</v>
      </c>
      <c r="C314" s="28" t="s">
        <v>865</v>
      </c>
      <c r="D314" s="22">
        <v>30</v>
      </c>
      <c r="E314" s="17" t="s">
        <v>30</v>
      </c>
      <c r="F314" s="17" t="s">
        <v>1233</v>
      </c>
      <c r="G314" s="11">
        <v>2437.5</v>
      </c>
      <c r="H314" s="24">
        <v>2681.25</v>
      </c>
      <c r="I314" s="13">
        <v>3217.5</v>
      </c>
      <c r="J314" s="11">
        <v>2700</v>
      </c>
      <c r="K314" s="11">
        <v>3300</v>
      </c>
      <c r="L314" s="14">
        <f>VLOOKUP(B314,'[2]LP OBAT DAN BMHP ALL APRIL'!$B:$BC,54,FALSE)</f>
        <v>32</v>
      </c>
      <c r="M314" s="15"/>
      <c r="N314" s="16">
        <f t="shared" si="20"/>
        <v>32</v>
      </c>
      <c r="O314" s="30" t="s">
        <v>725</v>
      </c>
      <c r="P314" s="31">
        <v>44652</v>
      </c>
      <c r="Q314" s="32" t="s">
        <v>203</v>
      </c>
      <c r="R314" s="19" t="s">
        <v>65</v>
      </c>
    </row>
    <row r="315" spans="1:18" ht="18.75" x14ac:dyDescent="0.3">
      <c r="A315" s="8">
        <v>306</v>
      </c>
      <c r="B315" s="27" t="s">
        <v>866</v>
      </c>
      <c r="C315" s="28" t="s">
        <v>867</v>
      </c>
      <c r="D315" s="22">
        <v>30</v>
      </c>
      <c r="E315" s="17" t="s">
        <v>30</v>
      </c>
      <c r="F315" s="17" t="s">
        <v>1233</v>
      </c>
      <c r="G315" s="11">
        <v>2437.5</v>
      </c>
      <c r="H315" s="24">
        <v>2681.25</v>
      </c>
      <c r="I315" s="13">
        <v>3217.5</v>
      </c>
      <c r="J315" s="11">
        <v>2700</v>
      </c>
      <c r="K315" s="11">
        <v>3300</v>
      </c>
      <c r="L315" s="14">
        <f>VLOOKUP(B315,'[2]LP OBAT DAN BMHP ALL APRIL'!$B:$BC,54,FALSE)</f>
        <v>40</v>
      </c>
      <c r="M315" s="15"/>
      <c r="N315" s="16">
        <f t="shared" si="20"/>
        <v>40</v>
      </c>
      <c r="O315" s="30" t="s">
        <v>725</v>
      </c>
      <c r="P315" s="31">
        <v>44682</v>
      </c>
      <c r="Q315" s="32" t="s">
        <v>203</v>
      </c>
      <c r="R315" s="19" t="s">
        <v>65</v>
      </c>
    </row>
    <row r="316" spans="1:18" ht="18.75" x14ac:dyDescent="0.3">
      <c r="A316" s="8">
        <v>307</v>
      </c>
      <c r="B316" s="20" t="s">
        <v>868</v>
      </c>
      <c r="C316" s="21" t="s">
        <v>869</v>
      </c>
      <c r="D316" s="17">
        <v>100</v>
      </c>
      <c r="E316" s="17" t="s">
        <v>30</v>
      </c>
      <c r="F316" s="17" t="s">
        <v>1233</v>
      </c>
      <c r="G316" s="11">
        <v>390</v>
      </c>
      <c r="H316" s="24">
        <v>429</v>
      </c>
      <c r="I316" s="13">
        <v>514.79999999999995</v>
      </c>
      <c r="J316" s="11">
        <v>500</v>
      </c>
      <c r="K316" s="11">
        <v>600</v>
      </c>
      <c r="L316" s="14">
        <f>VLOOKUP(B316,'[2]LP OBAT DAN BMHP ALL APRIL'!$B:$BC,54,FALSE)</f>
        <v>108</v>
      </c>
      <c r="M316" s="15"/>
      <c r="N316" s="16">
        <f t="shared" si="20"/>
        <v>108</v>
      </c>
      <c r="O316" s="30" t="s">
        <v>2248</v>
      </c>
      <c r="P316" s="18">
        <v>45139</v>
      </c>
      <c r="Q316" s="18" t="s">
        <v>870</v>
      </c>
      <c r="R316" s="23" t="s">
        <v>423</v>
      </c>
    </row>
  </sheetData>
  <mergeCells count="2">
    <mergeCell ref="J7:O7"/>
    <mergeCell ref="J8:O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S188"/>
  <sheetViews>
    <sheetView topLeftCell="A4" workbookViewId="0">
      <selection activeCell="F20" sqref="F20"/>
    </sheetView>
  </sheetViews>
  <sheetFormatPr defaultRowHeight="15" x14ac:dyDescent="0.25"/>
  <cols>
    <col min="1" max="1" width="11.5703125" customWidth="1"/>
    <col min="2" max="2" width="14.28515625" customWidth="1"/>
    <col min="3" max="3" width="14.5703125" customWidth="1"/>
    <col min="4" max="4" width="13" customWidth="1"/>
    <col min="5" max="5" width="21.7109375" customWidth="1"/>
    <col min="7" max="7" width="9.28515625" customWidth="1"/>
    <col min="8" max="8" width="15.42578125" customWidth="1"/>
    <col min="9" max="9" width="42.42578125" customWidth="1"/>
    <col min="10" max="10" width="39.140625" customWidth="1"/>
    <col min="11" max="11" width="15.28515625" customWidth="1"/>
    <col min="12" max="12" width="14.85546875" customWidth="1"/>
  </cols>
  <sheetData>
    <row r="7" spans="1:19" ht="21" x14ac:dyDescent="0.35">
      <c r="I7" s="95" t="s">
        <v>969</v>
      </c>
      <c r="Q7" s="95"/>
    </row>
    <row r="8" spans="1:19" ht="21" x14ac:dyDescent="0.35">
      <c r="I8" s="96" t="s">
        <v>872</v>
      </c>
      <c r="Q8" s="96"/>
    </row>
    <row r="10" spans="1:19" ht="15.75" x14ac:dyDescent="0.25">
      <c r="A10" s="97" t="s">
        <v>974</v>
      </c>
    </row>
    <row r="12" spans="1:19" ht="15.75" x14ac:dyDescent="0.25">
      <c r="A12" s="98" t="s">
        <v>873</v>
      </c>
      <c r="B12" s="99" t="s">
        <v>871</v>
      </c>
      <c r="C12" s="100" t="s">
        <v>3</v>
      </c>
      <c r="D12" s="100" t="s">
        <v>874</v>
      </c>
      <c r="E12" s="101" t="s">
        <v>875</v>
      </c>
      <c r="F12" s="102"/>
      <c r="G12" s="103" t="s">
        <v>876</v>
      </c>
      <c r="H12" s="104" t="s">
        <v>877</v>
      </c>
      <c r="I12" s="103" t="s">
        <v>878</v>
      </c>
      <c r="J12" s="103" t="s">
        <v>879</v>
      </c>
      <c r="K12" s="105" t="s">
        <v>880</v>
      </c>
      <c r="L12" s="106" t="s">
        <v>881</v>
      </c>
      <c r="M12" s="103" t="s">
        <v>882</v>
      </c>
      <c r="N12" s="103" t="s">
        <v>883</v>
      </c>
      <c r="O12" s="103" t="s">
        <v>884</v>
      </c>
      <c r="P12" s="107" t="s">
        <v>885</v>
      </c>
      <c r="Q12" s="108" t="s">
        <v>886</v>
      </c>
      <c r="R12" s="109" t="s">
        <v>887</v>
      </c>
      <c r="S12" s="110" t="s">
        <v>888</v>
      </c>
    </row>
    <row r="13" spans="1:19" ht="15.75" x14ac:dyDescent="0.25">
      <c r="A13" s="111" t="s">
        <v>77</v>
      </c>
      <c r="B13" s="112">
        <f>M13*VLOOKUP(A13,'[4]STOK MEI'!$B:$BB,3,FALSE)</f>
        <v>600</v>
      </c>
      <c r="C13" s="101">
        <f>D13/1.1</f>
        <v>373.63636363636363</v>
      </c>
      <c r="D13" s="101">
        <f t="shared" ref="D13:D30" si="0">S13/B13</f>
        <v>411</v>
      </c>
      <c r="E13" s="101">
        <f t="shared" ref="E13:E30" si="1">D13*1.2</f>
        <v>493.2</v>
      </c>
      <c r="F13" s="102"/>
      <c r="G13" s="113" t="s">
        <v>889</v>
      </c>
      <c r="H13" s="114">
        <v>44692</v>
      </c>
      <c r="I13" s="115" t="s">
        <v>65</v>
      </c>
      <c r="J13" s="113" t="str">
        <f>VLOOKUP(A13,'[4]STOK MEI'!$B:$BB,2,FALSE)</f>
        <v>Amlodipine tablet 10 mg (13)</v>
      </c>
      <c r="K13" s="116">
        <v>45352</v>
      </c>
      <c r="L13" s="117" t="s">
        <v>890</v>
      </c>
      <c r="M13" s="113">
        <v>6</v>
      </c>
      <c r="N13" s="113" t="s">
        <v>891</v>
      </c>
      <c r="O13" s="113" t="s">
        <v>892</v>
      </c>
      <c r="P13" s="93"/>
      <c r="Q13" s="118"/>
      <c r="R13" s="119">
        <v>41100</v>
      </c>
      <c r="S13" s="120">
        <f t="shared" ref="S13:S30" si="2">R13*M13</f>
        <v>246600</v>
      </c>
    </row>
    <row r="14" spans="1:19" ht="15.75" x14ac:dyDescent="0.25">
      <c r="A14" s="111" t="s">
        <v>282</v>
      </c>
      <c r="B14" s="112">
        <f>M14*VLOOKUP(A14,'[4]STOK MEI'!$B:$BB,3,FALSE)</f>
        <v>500</v>
      </c>
      <c r="C14" s="101">
        <f t="shared" ref="C14:C30" si="3">D14/1.1</f>
        <v>165.90909090909091</v>
      </c>
      <c r="D14" s="101">
        <f t="shared" si="0"/>
        <v>182.5</v>
      </c>
      <c r="E14" s="101">
        <f t="shared" si="1"/>
        <v>219</v>
      </c>
      <c r="F14" s="102"/>
      <c r="G14" s="113" t="str">
        <f>G13</f>
        <v>KP05/2</v>
      </c>
      <c r="H14" s="114">
        <f t="shared" ref="H14:I29" si="4">H13</f>
        <v>44692</v>
      </c>
      <c r="I14" s="115" t="str">
        <f>I13</f>
        <v>PT KUDAMAS JAYA MAKMUR SENTOSA</v>
      </c>
      <c r="J14" s="113" t="str">
        <f>VLOOKUP(A14,'[4]STOK MEI'!$B:$BB,2,FALSE)</f>
        <v>Cetirizine 10 mg tablet (7)</v>
      </c>
      <c r="K14" s="116">
        <v>45323</v>
      </c>
      <c r="L14" s="117" t="s">
        <v>893</v>
      </c>
      <c r="M14" s="113">
        <v>5</v>
      </c>
      <c r="N14" s="113" t="s">
        <v>891</v>
      </c>
      <c r="O14" s="113" t="s">
        <v>892</v>
      </c>
      <c r="P14" s="93"/>
      <c r="Q14" s="118"/>
      <c r="R14" s="119">
        <v>18250</v>
      </c>
      <c r="S14" s="120">
        <f t="shared" si="2"/>
        <v>91250</v>
      </c>
    </row>
    <row r="15" spans="1:19" ht="15.75" x14ac:dyDescent="0.25">
      <c r="A15" s="121" t="s">
        <v>650</v>
      </c>
      <c r="B15" s="112">
        <f>M15*VLOOKUP(A15,'[4]STOK MEI'!$B:$BB,3,FALSE)</f>
        <v>48</v>
      </c>
      <c r="C15" s="101">
        <f t="shared" si="3"/>
        <v>1009.090909090909</v>
      </c>
      <c r="D15" s="101">
        <f t="shared" si="0"/>
        <v>1110</v>
      </c>
      <c r="E15" s="101">
        <f t="shared" si="1"/>
        <v>1332</v>
      </c>
      <c r="F15" s="102"/>
      <c r="G15" s="113" t="str">
        <f t="shared" ref="G15:I30" si="5">G14</f>
        <v>KP05/2</v>
      </c>
      <c r="H15" s="114">
        <f t="shared" si="4"/>
        <v>44692</v>
      </c>
      <c r="I15" s="115" t="str">
        <f t="shared" si="4"/>
        <v>PT KUDAMAS JAYA MAKMUR SENTOSA</v>
      </c>
      <c r="J15" s="113" t="str">
        <f>VLOOKUP(A15,'[4]STOK MEI'!$B:$BB,2,FALSE)</f>
        <v>Nature E Kapsul (10)</v>
      </c>
      <c r="K15" s="116">
        <v>45170</v>
      </c>
      <c r="L15" s="117" t="s">
        <v>894</v>
      </c>
      <c r="M15" s="113">
        <v>3</v>
      </c>
      <c r="N15" s="113" t="s">
        <v>891</v>
      </c>
      <c r="O15" s="113" t="s">
        <v>892</v>
      </c>
      <c r="P15" s="93"/>
      <c r="Q15" s="118"/>
      <c r="R15" s="119">
        <v>17760</v>
      </c>
      <c r="S15" s="120">
        <f t="shared" si="2"/>
        <v>53280</v>
      </c>
    </row>
    <row r="16" spans="1:19" ht="15.75" x14ac:dyDescent="0.25">
      <c r="A16" s="111" t="s">
        <v>299</v>
      </c>
      <c r="B16" s="112">
        <f>M16*VLOOKUP(A16,'[4]STOK MEI'!$B:$BB,3,FALSE)</f>
        <v>100</v>
      </c>
      <c r="C16" s="101">
        <f t="shared" si="3"/>
        <v>679.09090909090901</v>
      </c>
      <c r="D16" s="101">
        <f t="shared" si="0"/>
        <v>747</v>
      </c>
      <c r="E16" s="101">
        <f t="shared" si="1"/>
        <v>896.4</v>
      </c>
      <c r="F16" s="102"/>
      <c r="G16" s="113" t="str">
        <f t="shared" si="5"/>
        <v>KP05/2</v>
      </c>
      <c r="H16" s="114">
        <f t="shared" si="4"/>
        <v>44692</v>
      </c>
      <c r="I16" s="115" t="str">
        <f t="shared" si="4"/>
        <v>PT KUDAMAS JAYA MAKMUR SENTOSA</v>
      </c>
      <c r="J16" s="113" t="str">
        <f>VLOOKUP(A16,'[4]STOK MEI'!$B:$BB,2,FALSE)</f>
        <v>Clindamycin  kapsul 150 mg (5)</v>
      </c>
      <c r="K16" s="116">
        <v>45778</v>
      </c>
      <c r="L16" s="117" t="s">
        <v>895</v>
      </c>
      <c r="M16" s="113">
        <v>1</v>
      </c>
      <c r="N16" s="113" t="s">
        <v>891</v>
      </c>
      <c r="O16" s="113" t="s">
        <v>892</v>
      </c>
      <c r="P16" s="93"/>
      <c r="Q16" s="118"/>
      <c r="R16" s="119">
        <v>74700</v>
      </c>
      <c r="S16" s="120">
        <f t="shared" si="2"/>
        <v>74700</v>
      </c>
    </row>
    <row r="17" spans="1:19" ht="15.75" x14ac:dyDescent="0.25">
      <c r="A17" s="122" t="s">
        <v>443</v>
      </c>
      <c r="B17" s="112">
        <f>M17*VLOOKUP(A17,'[4]STOK MEI'!$B:$BB,3,FALSE)</f>
        <v>200</v>
      </c>
      <c r="C17" s="101">
        <f t="shared" si="3"/>
        <v>206.81818181818181</v>
      </c>
      <c r="D17" s="101">
        <f t="shared" si="0"/>
        <v>227.5</v>
      </c>
      <c r="E17" s="101">
        <f t="shared" si="1"/>
        <v>273</v>
      </c>
      <c r="F17" s="102"/>
      <c r="G17" s="113" t="str">
        <f t="shared" si="5"/>
        <v>KP05/2</v>
      </c>
      <c r="H17" s="114">
        <f t="shared" si="4"/>
        <v>44692</v>
      </c>
      <c r="I17" s="115" t="str">
        <f t="shared" si="4"/>
        <v>PT KUDAMAS JAYA MAKMUR SENTOSA</v>
      </c>
      <c r="J17" s="113" t="str">
        <f>VLOOKUP(A17,'[4]STOK MEI'!$B:$BB,2,FALSE)</f>
        <v>Glimepiride tablet 1 mg (3)</v>
      </c>
      <c r="K17" s="116">
        <v>45658</v>
      </c>
      <c r="L17" s="117" t="s">
        <v>896</v>
      </c>
      <c r="M17" s="113">
        <v>2</v>
      </c>
      <c r="N17" s="113" t="s">
        <v>891</v>
      </c>
      <c r="O17" s="113" t="s">
        <v>892</v>
      </c>
      <c r="P17" s="93"/>
      <c r="Q17" s="118"/>
      <c r="R17" s="119">
        <v>22750</v>
      </c>
      <c r="S17" s="120">
        <f t="shared" si="2"/>
        <v>45500</v>
      </c>
    </row>
    <row r="18" spans="1:19" ht="15.75" x14ac:dyDescent="0.25">
      <c r="A18" s="121" t="s">
        <v>673</v>
      </c>
      <c r="B18" s="112">
        <f>M18*VLOOKUP(A18,'[4]STOK MEI'!$B:$BB,3,FALSE)</f>
        <v>350</v>
      </c>
      <c r="C18" s="101">
        <f t="shared" si="3"/>
        <v>3302.480519480519</v>
      </c>
      <c r="D18" s="101">
        <f t="shared" si="0"/>
        <v>3632.7285714285713</v>
      </c>
      <c r="E18" s="101">
        <f t="shared" si="1"/>
        <v>4359.2742857142857</v>
      </c>
      <c r="F18" s="102"/>
      <c r="G18" s="113" t="str">
        <f t="shared" si="5"/>
        <v>KP05/2</v>
      </c>
      <c r="H18" s="114">
        <f t="shared" si="4"/>
        <v>44692</v>
      </c>
      <c r="I18" s="115" t="str">
        <f t="shared" si="4"/>
        <v>PT KUDAMAS JAYA MAKMUR SENTOSA</v>
      </c>
      <c r="J18" s="113" t="str">
        <f>VLOOKUP(A18,'[4]STOK MEI'!$B:$BB,2,FALSE)</f>
        <v>Neurobion forte Tablet (14)</v>
      </c>
      <c r="K18" s="116">
        <v>45474</v>
      </c>
      <c r="L18" s="117" t="s">
        <v>897</v>
      </c>
      <c r="M18" s="113">
        <v>1</v>
      </c>
      <c r="N18" s="113" t="s">
        <v>891</v>
      </c>
      <c r="O18" s="113" t="s">
        <v>892</v>
      </c>
      <c r="P18" s="93"/>
      <c r="Q18" s="118"/>
      <c r="R18" s="119">
        <v>1271455</v>
      </c>
      <c r="S18" s="120">
        <f t="shared" si="2"/>
        <v>1271455</v>
      </c>
    </row>
    <row r="19" spans="1:19" ht="15.75" x14ac:dyDescent="0.25">
      <c r="A19" s="111" t="s">
        <v>36</v>
      </c>
      <c r="B19" s="112">
        <f>M19*VLOOKUP(A19,'[4]STOK MEI'!$B:$BB,3,FALSE)</f>
        <v>100</v>
      </c>
      <c r="C19" s="101">
        <f t="shared" si="3"/>
        <v>156.36363636363635</v>
      </c>
      <c r="D19" s="101">
        <f t="shared" si="0"/>
        <v>172</v>
      </c>
      <c r="E19" s="101">
        <f t="shared" si="1"/>
        <v>206.4</v>
      </c>
      <c r="F19" s="102"/>
      <c r="G19" s="113" t="str">
        <f t="shared" si="5"/>
        <v>KP05/2</v>
      </c>
      <c r="H19" s="114">
        <f t="shared" si="4"/>
        <v>44692</v>
      </c>
      <c r="I19" s="115" t="str">
        <f t="shared" si="4"/>
        <v>PT KUDAMAS JAYA MAKMUR SENTOSA</v>
      </c>
      <c r="J19" s="113" t="str">
        <f>VLOOKUP(A19,'[4]STOK MEI'!$B:$BB,2,FALSE)</f>
        <v>Allopurinol tablet 100mg (16)</v>
      </c>
      <c r="K19" s="116">
        <v>45323</v>
      </c>
      <c r="L19" s="117" t="s">
        <v>898</v>
      </c>
      <c r="M19" s="113">
        <v>1</v>
      </c>
      <c r="N19" s="113" t="s">
        <v>891</v>
      </c>
      <c r="O19" s="113" t="s">
        <v>892</v>
      </c>
      <c r="P19" s="93"/>
      <c r="Q19" s="118"/>
      <c r="R19" s="119">
        <v>17200</v>
      </c>
      <c r="S19" s="120">
        <f t="shared" si="2"/>
        <v>17200</v>
      </c>
    </row>
    <row r="20" spans="1:19" ht="15.75" x14ac:dyDescent="0.25">
      <c r="A20" s="111" t="s">
        <v>71</v>
      </c>
      <c r="B20" s="112">
        <f>M20*VLOOKUP(A20,'[4]STOK MEI'!$B:$BB,3,FALSE)</f>
        <v>600</v>
      </c>
      <c r="C20" s="101">
        <f t="shared" si="3"/>
        <v>196.81818181818181</v>
      </c>
      <c r="D20" s="101">
        <f t="shared" si="0"/>
        <v>216.5</v>
      </c>
      <c r="E20" s="101">
        <f t="shared" si="1"/>
        <v>259.8</v>
      </c>
      <c r="F20" s="102"/>
      <c r="G20" s="113" t="str">
        <f t="shared" si="5"/>
        <v>KP05/2</v>
      </c>
      <c r="H20" s="114">
        <f t="shared" si="4"/>
        <v>44692</v>
      </c>
      <c r="I20" s="115" t="str">
        <f t="shared" si="4"/>
        <v>PT KUDAMAS JAYA MAKMUR SENTOSA</v>
      </c>
      <c r="J20" s="113" t="str">
        <f>VLOOKUP(A20,'[4]STOK MEI'!$B:$BB,2,FALSE)</f>
        <v>Amlodipine tablet  5 mg (15)</v>
      </c>
      <c r="K20" s="116">
        <v>45352</v>
      </c>
      <c r="L20" s="117" t="s">
        <v>899</v>
      </c>
      <c r="M20" s="113">
        <v>6</v>
      </c>
      <c r="N20" s="113" t="s">
        <v>891</v>
      </c>
      <c r="O20" s="113" t="s">
        <v>892</v>
      </c>
      <c r="P20" s="93"/>
      <c r="Q20" s="118"/>
      <c r="R20" s="119">
        <v>21650</v>
      </c>
      <c r="S20" s="120">
        <f t="shared" si="2"/>
        <v>129900</v>
      </c>
    </row>
    <row r="21" spans="1:19" ht="15.75" x14ac:dyDescent="0.25">
      <c r="A21" s="111" t="s">
        <v>788</v>
      </c>
      <c r="B21" s="112">
        <f>M21*VLOOKUP(A21,'[4]STOK MEI'!$B:$BB,3,FALSE)</f>
        <v>200</v>
      </c>
      <c r="C21" s="101">
        <f t="shared" si="3"/>
        <v>151.36363636363635</v>
      </c>
      <c r="D21" s="101">
        <f t="shared" si="0"/>
        <v>166.5</v>
      </c>
      <c r="E21" s="101">
        <f t="shared" si="1"/>
        <v>199.79999999999998</v>
      </c>
      <c r="F21" s="102"/>
      <c r="G21" s="113" t="str">
        <f t="shared" si="5"/>
        <v>KP05/2</v>
      </c>
      <c r="H21" s="114">
        <f t="shared" si="4"/>
        <v>44692</v>
      </c>
      <c r="I21" s="115" t="str">
        <f t="shared" si="4"/>
        <v>PT KUDAMAS JAYA MAKMUR SENTOSA</v>
      </c>
      <c r="J21" s="113" t="str">
        <f>VLOOKUP(A21,'[4]STOK MEI'!$B:$BB,2,FALSE)</f>
        <v>Simvastatin tablet 10 mg (7)</v>
      </c>
      <c r="K21" s="116">
        <v>45292</v>
      </c>
      <c r="L21" s="117" t="s">
        <v>900</v>
      </c>
      <c r="M21" s="113">
        <v>2</v>
      </c>
      <c r="N21" s="113" t="s">
        <v>891</v>
      </c>
      <c r="O21" s="113" t="s">
        <v>892</v>
      </c>
      <c r="P21" s="93"/>
      <c r="Q21" s="118"/>
      <c r="R21" s="119">
        <v>16650</v>
      </c>
      <c r="S21" s="120">
        <f t="shared" si="2"/>
        <v>33300</v>
      </c>
    </row>
    <row r="22" spans="1:19" ht="15.75" x14ac:dyDescent="0.25">
      <c r="A22" s="121" t="s">
        <v>742</v>
      </c>
      <c r="B22" s="112">
        <f>M22*VLOOKUP(A22,'[4]STOK MEI'!$B:$BB,3,FALSE)</f>
        <v>100</v>
      </c>
      <c r="C22" s="101">
        <f t="shared" si="3"/>
        <v>168.18181818181816</v>
      </c>
      <c r="D22" s="101">
        <f t="shared" si="0"/>
        <v>185</v>
      </c>
      <c r="E22" s="101">
        <f t="shared" si="1"/>
        <v>222</v>
      </c>
      <c r="F22" s="102"/>
      <c r="G22" s="113" t="str">
        <f t="shared" si="5"/>
        <v>KP05/2</v>
      </c>
      <c r="H22" s="114">
        <f t="shared" si="4"/>
        <v>44692</v>
      </c>
      <c r="I22" s="115" t="str">
        <f t="shared" si="4"/>
        <v>PT KUDAMAS JAYA MAKMUR SENTOSA</v>
      </c>
      <c r="J22" s="113" t="str">
        <f>VLOOKUP(A22,'[4]STOK MEI'!$B:$BB,2,FALSE)</f>
        <v>Ranitidin tablet 150 mg (6)</v>
      </c>
      <c r="K22" s="116">
        <v>45292</v>
      </c>
      <c r="L22" s="117" t="s">
        <v>901</v>
      </c>
      <c r="M22" s="113">
        <v>1</v>
      </c>
      <c r="N22" s="113" t="s">
        <v>891</v>
      </c>
      <c r="O22" s="113" t="s">
        <v>892</v>
      </c>
      <c r="P22" s="93"/>
      <c r="Q22" s="118"/>
      <c r="R22" s="119">
        <v>18500</v>
      </c>
      <c r="S22" s="120">
        <f t="shared" si="2"/>
        <v>18500</v>
      </c>
    </row>
    <row r="23" spans="1:19" ht="15.75" x14ac:dyDescent="0.25">
      <c r="A23" s="123" t="s">
        <v>691</v>
      </c>
      <c r="B23" s="112">
        <f>M23*VLOOKUP(A23,'[4]STOK MEI'!$B:$BB,3,FALSE)</f>
        <v>510</v>
      </c>
      <c r="C23" s="101">
        <f t="shared" si="3"/>
        <v>336.36363636363632</v>
      </c>
      <c r="D23" s="101">
        <f t="shared" si="0"/>
        <v>370</v>
      </c>
      <c r="E23" s="101">
        <f t="shared" si="1"/>
        <v>444</v>
      </c>
      <c r="F23" s="102"/>
      <c r="G23" s="113" t="str">
        <f t="shared" si="5"/>
        <v>KP05/2</v>
      </c>
      <c r="H23" s="114">
        <f t="shared" si="4"/>
        <v>44692</v>
      </c>
      <c r="I23" s="115" t="str">
        <f t="shared" si="4"/>
        <v>PT KUDAMAS JAYA MAKMUR SENTOSA</v>
      </c>
      <c r="J23" s="113" t="str">
        <f>VLOOKUP(A23,'[4]STOK MEI'!$B:$BB,2,FALSE)</f>
        <v>Omeprazole kapsul 20 mg (8)</v>
      </c>
      <c r="K23" s="116">
        <v>46082</v>
      </c>
      <c r="L23" s="117" t="s">
        <v>902</v>
      </c>
      <c r="M23" s="113">
        <v>17</v>
      </c>
      <c r="N23" s="113" t="s">
        <v>891</v>
      </c>
      <c r="O23" s="113" t="s">
        <v>892</v>
      </c>
      <c r="P23" s="93"/>
      <c r="Q23" s="118"/>
      <c r="R23" s="119">
        <v>11100</v>
      </c>
      <c r="S23" s="120">
        <f t="shared" si="2"/>
        <v>188700</v>
      </c>
    </row>
    <row r="24" spans="1:19" ht="15.75" x14ac:dyDescent="0.25">
      <c r="A24" s="123" t="s">
        <v>169</v>
      </c>
      <c r="B24" s="112">
        <f>M24*VLOOKUP(A24,'[4]STOK MEI'!$B:$BB,3,FALSE)</f>
        <v>10</v>
      </c>
      <c r="C24" s="101">
        <f t="shared" si="3"/>
        <v>11363.636363636362</v>
      </c>
      <c r="D24" s="101">
        <f t="shared" si="0"/>
        <v>12500</v>
      </c>
      <c r="E24" s="101">
        <f t="shared" si="1"/>
        <v>15000</v>
      </c>
      <c r="F24" s="102"/>
      <c r="G24" s="113" t="str">
        <f t="shared" si="5"/>
        <v>KP05/2</v>
      </c>
      <c r="H24" s="114">
        <f t="shared" si="4"/>
        <v>44692</v>
      </c>
      <c r="I24" s="115" t="str">
        <f t="shared" si="4"/>
        <v>PT KUDAMAS JAYA MAKMUR SENTOSA</v>
      </c>
      <c r="J24" s="113" t="str">
        <f>VLOOKUP(A24,'[4]STOK MEI'!$B:$BB,2,FALSE)</f>
        <v>Betason-N cream 5 g (17)</v>
      </c>
      <c r="K24" s="116">
        <v>45658</v>
      </c>
      <c r="L24" s="117" t="s">
        <v>903</v>
      </c>
      <c r="M24" s="113">
        <v>10</v>
      </c>
      <c r="N24" s="113" t="s">
        <v>904</v>
      </c>
      <c r="O24" s="113" t="s">
        <v>892</v>
      </c>
      <c r="P24" s="93"/>
      <c r="Q24" s="118"/>
      <c r="R24" s="119">
        <v>12500</v>
      </c>
      <c r="S24" s="120">
        <f t="shared" si="2"/>
        <v>125000</v>
      </c>
    </row>
    <row r="25" spans="1:19" ht="15.75" x14ac:dyDescent="0.25">
      <c r="A25" s="111" t="s">
        <v>497</v>
      </c>
      <c r="B25" s="112">
        <f>M25*VLOOKUP(A25,'[4]STOK MEI'!$B:$BB,3,FALSE)</f>
        <v>10</v>
      </c>
      <c r="C25" s="101">
        <f t="shared" si="3"/>
        <v>5045.454545454545</v>
      </c>
      <c r="D25" s="101">
        <f t="shared" si="0"/>
        <v>5550</v>
      </c>
      <c r="E25" s="101">
        <f t="shared" si="1"/>
        <v>6660</v>
      </c>
      <c r="F25" s="102"/>
      <c r="G25" s="113" t="str">
        <f t="shared" si="5"/>
        <v>KP05/2</v>
      </c>
      <c r="H25" s="114">
        <f t="shared" si="4"/>
        <v>44692</v>
      </c>
      <c r="I25" s="115" t="str">
        <f t="shared" si="4"/>
        <v>PT KUDAMAS JAYA MAKMUR SENTOSA</v>
      </c>
      <c r="J25" s="113" t="str">
        <f>VLOOKUP(A25,'[4]STOK MEI'!$B:$BB,2,FALSE)</f>
        <v>Hydrocortison cream 2,5 % (8)</v>
      </c>
      <c r="K25" s="116">
        <v>46388</v>
      </c>
      <c r="L25" s="117" t="s">
        <v>905</v>
      </c>
      <c r="M25" s="113">
        <v>10</v>
      </c>
      <c r="N25" s="113" t="s">
        <v>904</v>
      </c>
      <c r="O25" s="113" t="s">
        <v>892</v>
      </c>
      <c r="P25" s="93"/>
      <c r="Q25" s="118"/>
      <c r="R25" s="119">
        <v>5550</v>
      </c>
      <c r="S25" s="120">
        <f t="shared" si="2"/>
        <v>55500</v>
      </c>
    </row>
    <row r="26" spans="1:19" ht="15.75" x14ac:dyDescent="0.25">
      <c r="A26" s="111" t="s">
        <v>775</v>
      </c>
      <c r="B26" s="112">
        <f>M26*VLOOKUP(A26,'[4]STOK MEI'!$B:$BB,3,FALSE)</f>
        <v>6</v>
      </c>
      <c r="C26" s="101">
        <f t="shared" si="3"/>
        <v>39090.909090909088</v>
      </c>
      <c r="D26" s="101">
        <f t="shared" si="0"/>
        <v>43000</v>
      </c>
      <c r="E26" s="101">
        <f t="shared" si="1"/>
        <v>51600</v>
      </c>
      <c r="F26" s="102"/>
      <c r="G26" s="113" t="str">
        <f t="shared" si="5"/>
        <v>KP05/2</v>
      </c>
      <c r="H26" s="114">
        <f t="shared" si="4"/>
        <v>44692</v>
      </c>
      <c r="I26" s="115" t="str">
        <f t="shared" si="4"/>
        <v>PT KUDAMAS JAYA MAKMUR SENTOSA</v>
      </c>
      <c r="J26" s="113" t="str">
        <f>VLOOKUP(A26,'[4]STOK MEI'!$B:$BB,2,FALSE)</f>
        <v>Scabimite Cr 10 g (7)</v>
      </c>
      <c r="K26" s="116">
        <v>45689</v>
      </c>
      <c r="L26" s="117" t="s">
        <v>906</v>
      </c>
      <c r="M26" s="113">
        <v>6</v>
      </c>
      <c r="N26" s="113" t="s">
        <v>891</v>
      </c>
      <c r="O26" s="113" t="s">
        <v>892</v>
      </c>
      <c r="P26" s="93"/>
      <c r="Q26" s="118"/>
      <c r="R26" s="119">
        <v>43000</v>
      </c>
      <c r="S26" s="120">
        <f t="shared" si="2"/>
        <v>258000</v>
      </c>
    </row>
    <row r="27" spans="1:19" ht="15.75" x14ac:dyDescent="0.25">
      <c r="A27" s="124" t="s">
        <v>558</v>
      </c>
      <c r="B27" s="112">
        <f>M27*VLOOKUP(A27,'[4]STOK MEI'!$B:$BB,3,FALSE)</f>
        <v>1</v>
      </c>
      <c r="C27" s="101">
        <f t="shared" si="3"/>
        <v>19540</v>
      </c>
      <c r="D27" s="101">
        <f t="shared" si="0"/>
        <v>21494</v>
      </c>
      <c r="E27" s="101">
        <f t="shared" si="1"/>
        <v>25792.799999999999</v>
      </c>
      <c r="F27" s="102"/>
      <c r="G27" s="113" t="str">
        <f t="shared" si="5"/>
        <v>KP05/2</v>
      </c>
      <c r="H27" s="114">
        <f t="shared" si="4"/>
        <v>44692</v>
      </c>
      <c r="I27" s="115" t="str">
        <f t="shared" si="4"/>
        <v>PT KUDAMAS JAYA MAKMUR SENTOSA</v>
      </c>
      <c r="J27" s="113" t="str">
        <f>VLOOKUP(A27,'[4]STOK MEI'!$B:$BB,2,FALSE)</f>
        <v>Kutilos Banded 10ml (4)</v>
      </c>
      <c r="K27" s="116">
        <v>45323</v>
      </c>
      <c r="L27" s="117" t="s">
        <v>907</v>
      </c>
      <c r="M27" s="113">
        <v>1</v>
      </c>
      <c r="N27" s="113" t="s">
        <v>908</v>
      </c>
      <c r="O27" s="113" t="s">
        <v>892</v>
      </c>
      <c r="P27" s="93"/>
      <c r="Q27" s="118"/>
      <c r="R27" s="119">
        <v>21494</v>
      </c>
      <c r="S27" s="120">
        <f t="shared" si="2"/>
        <v>21494</v>
      </c>
    </row>
    <row r="28" spans="1:19" ht="15.75" x14ac:dyDescent="0.25">
      <c r="A28" s="124" t="s">
        <v>560</v>
      </c>
      <c r="B28" s="112">
        <f>M28*VLOOKUP(A28,'[4]STOK MEI'!$B:$BB,3,FALSE)</f>
        <v>2</v>
      </c>
      <c r="C28" s="101">
        <f t="shared" si="3"/>
        <v>19540</v>
      </c>
      <c r="D28" s="101">
        <f t="shared" si="0"/>
        <v>21494</v>
      </c>
      <c r="E28" s="101">
        <f t="shared" si="1"/>
        <v>25792.799999999999</v>
      </c>
      <c r="F28" s="102"/>
      <c r="G28" s="113" t="str">
        <f t="shared" si="5"/>
        <v>KP05/2</v>
      </c>
      <c r="H28" s="114">
        <f t="shared" si="4"/>
        <v>44692</v>
      </c>
      <c r="I28" s="115" t="str">
        <f t="shared" si="4"/>
        <v>PT KUDAMAS JAYA MAKMUR SENTOSA</v>
      </c>
      <c r="J28" s="113" t="str">
        <f>VLOOKUP(A28,'[4]STOK MEI'!$B:$BB,2,FALSE)</f>
        <v>Kutilos Banded 10ml (5)</v>
      </c>
      <c r="K28" s="125">
        <v>45292</v>
      </c>
      <c r="L28" s="126" t="s">
        <v>909</v>
      </c>
      <c r="M28" s="113">
        <v>2</v>
      </c>
      <c r="N28" s="113" t="s">
        <v>908</v>
      </c>
      <c r="O28" s="113" t="s">
        <v>892</v>
      </c>
      <c r="P28" s="93"/>
      <c r="Q28" s="118"/>
      <c r="R28" s="119">
        <v>21494</v>
      </c>
      <c r="S28" s="120">
        <f t="shared" si="2"/>
        <v>42988</v>
      </c>
    </row>
    <row r="29" spans="1:19" ht="15.75" x14ac:dyDescent="0.25">
      <c r="A29" s="111" t="s">
        <v>622</v>
      </c>
      <c r="B29" s="112">
        <f>M29*VLOOKUP(A29,'[4]STOK MEI'!$B:$BB,3,FALSE)</f>
        <v>10</v>
      </c>
      <c r="C29" s="101">
        <f t="shared" si="3"/>
        <v>19727.272727272724</v>
      </c>
      <c r="D29" s="101">
        <f t="shared" si="0"/>
        <v>21700</v>
      </c>
      <c r="E29" s="101">
        <f t="shared" si="1"/>
        <v>26040</v>
      </c>
      <c r="F29" s="127"/>
      <c r="G29" s="113" t="str">
        <f t="shared" si="5"/>
        <v>KP05/2</v>
      </c>
      <c r="H29" s="114">
        <f t="shared" si="4"/>
        <v>44692</v>
      </c>
      <c r="I29" s="115" t="str">
        <f t="shared" si="4"/>
        <v>PT KUDAMAS JAYA MAKMUR SENTOSA</v>
      </c>
      <c r="J29" s="113" t="str">
        <f>VLOOKUP(A29,'[4]STOK MEI'!$B:$BB,2,FALSE)</f>
        <v>Minosep Obat Kumur (3)</v>
      </c>
      <c r="K29" s="116">
        <v>45536</v>
      </c>
      <c r="L29" s="117" t="s">
        <v>910</v>
      </c>
      <c r="M29" s="113">
        <v>10</v>
      </c>
      <c r="N29" s="113" t="s">
        <v>891</v>
      </c>
      <c r="O29" s="113" t="s">
        <v>892</v>
      </c>
      <c r="P29" s="93"/>
      <c r="Q29" s="118"/>
      <c r="R29" s="119">
        <v>21700</v>
      </c>
      <c r="S29" s="120">
        <f t="shared" si="2"/>
        <v>217000</v>
      </c>
    </row>
    <row r="30" spans="1:19" ht="15.75" x14ac:dyDescent="0.25">
      <c r="A30" s="111" t="s">
        <v>824</v>
      </c>
      <c r="B30" s="112">
        <f>M30*VLOOKUP(A30,'[4]STOK MEI'!$B:$BB,3,FALSE)</f>
        <v>200</v>
      </c>
      <c r="C30" s="101">
        <f t="shared" si="3"/>
        <v>500.50909090909084</v>
      </c>
      <c r="D30" s="101">
        <f t="shared" si="0"/>
        <v>550.55999999999995</v>
      </c>
      <c r="E30" s="101">
        <f t="shared" si="1"/>
        <v>660.67199999999991</v>
      </c>
      <c r="F30" s="128"/>
      <c r="G30" s="113" t="str">
        <f t="shared" si="5"/>
        <v>KP05/2</v>
      </c>
      <c r="H30" s="114">
        <f t="shared" si="5"/>
        <v>44692</v>
      </c>
      <c r="I30" s="115" t="str">
        <f t="shared" si="5"/>
        <v>PT KUDAMAS JAYA MAKMUR SENTOSA</v>
      </c>
      <c r="J30" s="113" t="str">
        <f>VLOOKUP(A30,'[4]STOK MEI'!$B:$BB,2,FALSE)</f>
        <v>Sumagesic Tablet (5)</v>
      </c>
      <c r="K30" s="116">
        <v>46447</v>
      </c>
      <c r="L30" s="117" t="s">
        <v>911</v>
      </c>
      <c r="M30" s="113">
        <v>2</v>
      </c>
      <c r="N30" s="113" t="s">
        <v>891</v>
      </c>
      <c r="O30" s="113" t="s">
        <v>892</v>
      </c>
      <c r="P30" s="93"/>
      <c r="Q30" s="118"/>
      <c r="R30" s="119">
        <v>55056</v>
      </c>
      <c r="S30" s="120">
        <f t="shared" si="2"/>
        <v>110112</v>
      </c>
    </row>
    <row r="31" spans="1:19" ht="15.75" x14ac:dyDescent="0.25">
      <c r="A31" s="129"/>
      <c r="B31" s="130"/>
      <c r="C31" s="131"/>
      <c r="D31" s="131"/>
      <c r="E31" s="132"/>
      <c r="F31" s="128"/>
      <c r="G31" s="133"/>
      <c r="H31" s="134"/>
      <c r="I31" s="135"/>
      <c r="J31" s="136"/>
      <c r="K31" s="137"/>
      <c r="L31" s="138"/>
      <c r="M31" s="133"/>
      <c r="N31" s="139"/>
      <c r="O31" s="139"/>
      <c r="P31" s="139"/>
      <c r="Q31" s="139"/>
      <c r="R31" s="140" t="s">
        <v>912</v>
      </c>
      <c r="S31" s="141">
        <v>3000478</v>
      </c>
    </row>
    <row r="32" spans="1:19" ht="15.75" x14ac:dyDescent="0.25">
      <c r="A32" s="129"/>
      <c r="B32" s="130"/>
      <c r="C32" s="131"/>
      <c r="D32" s="131"/>
      <c r="E32" s="132"/>
      <c r="F32" s="128"/>
      <c r="G32" s="133"/>
      <c r="H32" s="134"/>
      <c r="I32" s="135"/>
      <c r="J32" s="136"/>
      <c r="K32" s="137"/>
      <c r="L32" s="138"/>
      <c r="M32" s="133"/>
      <c r="N32" s="139"/>
      <c r="O32" s="139"/>
      <c r="P32" s="139"/>
      <c r="Q32" s="139"/>
      <c r="R32" s="140" t="s">
        <v>913</v>
      </c>
      <c r="S32" s="142"/>
    </row>
    <row r="33" spans="1:19" ht="15.75" x14ac:dyDescent="0.25">
      <c r="A33" s="143"/>
      <c r="B33" s="144"/>
      <c r="C33" s="144"/>
      <c r="D33" s="144"/>
      <c r="E33" s="144"/>
      <c r="F33" s="144"/>
      <c r="G33" s="133"/>
      <c r="H33" s="134"/>
      <c r="I33" s="135"/>
      <c r="J33" s="136"/>
      <c r="K33" s="137"/>
      <c r="L33" s="138"/>
      <c r="M33" s="133"/>
      <c r="N33" s="139"/>
      <c r="O33" s="139"/>
      <c r="P33" s="139"/>
      <c r="Q33" s="139"/>
      <c r="R33" s="140" t="s">
        <v>914</v>
      </c>
      <c r="S33" s="142">
        <f>S31</f>
        <v>3000478</v>
      </c>
    </row>
    <row r="34" spans="1:19" ht="15.75" x14ac:dyDescent="0.25">
      <c r="A34" s="143"/>
      <c r="B34" s="144"/>
      <c r="C34" s="144"/>
      <c r="D34" s="144"/>
      <c r="E34" s="144"/>
      <c r="F34" s="144"/>
      <c r="G34" s="133"/>
      <c r="H34" s="134"/>
      <c r="I34" s="135"/>
      <c r="J34" s="136"/>
      <c r="K34" s="137"/>
      <c r="L34" s="138"/>
      <c r="M34" s="133"/>
      <c r="N34" s="139"/>
      <c r="O34" s="139"/>
      <c r="P34" s="139"/>
      <c r="Q34" s="139"/>
      <c r="R34" s="145" t="s">
        <v>915</v>
      </c>
      <c r="S34" s="146"/>
    </row>
    <row r="35" spans="1:19" ht="15.75" x14ac:dyDescent="0.25">
      <c r="A35" s="143"/>
      <c r="B35" s="144"/>
      <c r="C35" s="144"/>
      <c r="D35" s="144"/>
      <c r="E35" s="144"/>
      <c r="F35" s="144"/>
      <c r="G35" s="133"/>
      <c r="H35" s="134"/>
      <c r="I35" s="135"/>
      <c r="J35" s="136"/>
      <c r="K35" s="137"/>
      <c r="L35" s="138"/>
      <c r="M35" s="133"/>
      <c r="N35" s="139"/>
      <c r="O35" s="139"/>
      <c r="P35" s="139"/>
      <c r="Q35" s="139"/>
      <c r="R35" s="145" t="s">
        <v>916</v>
      </c>
      <c r="S35" s="147">
        <f>S33+S34</f>
        <v>3000478</v>
      </c>
    </row>
    <row r="38" spans="1:19" ht="15.75" x14ac:dyDescent="0.25">
      <c r="A38" s="98" t="s">
        <v>873</v>
      </c>
      <c r="B38" s="99" t="s">
        <v>871</v>
      </c>
      <c r="C38" s="100" t="s">
        <v>3</v>
      </c>
      <c r="D38" s="100" t="s">
        <v>874</v>
      </c>
      <c r="E38" s="101" t="s">
        <v>875</v>
      </c>
      <c r="F38" s="102"/>
      <c r="G38" s="103" t="s">
        <v>876</v>
      </c>
      <c r="H38" s="104" t="s">
        <v>877</v>
      </c>
      <c r="I38" s="103" t="s">
        <v>878</v>
      </c>
      <c r="J38" s="103" t="s">
        <v>879</v>
      </c>
      <c r="K38" s="105" t="s">
        <v>880</v>
      </c>
      <c r="L38" s="106" t="s">
        <v>881</v>
      </c>
      <c r="M38" s="103" t="s">
        <v>882</v>
      </c>
      <c r="N38" s="103" t="s">
        <v>883</v>
      </c>
      <c r="O38" s="103" t="s">
        <v>884</v>
      </c>
      <c r="P38" s="107" t="s">
        <v>885</v>
      </c>
      <c r="Q38" s="108" t="s">
        <v>886</v>
      </c>
      <c r="R38" s="109" t="s">
        <v>887</v>
      </c>
      <c r="S38" s="110" t="s">
        <v>888</v>
      </c>
    </row>
    <row r="39" spans="1:19" ht="15.75" x14ac:dyDescent="0.25">
      <c r="A39" s="148" t="s">
        <v>381</v>
      </c>
      <c r="B39" s="112">
        <f>M39*VLOOKUP(A39,'[4]STOK MEI'!$B:$BB,3,FALSE)</f>
        <v>200</v>
      </c>
      <c r="C39" s="101">
        <f>S39/B39</f>
        <v>2200</v>
      </c>
      <c r="D39" s="101">
        <f>C39*1.1</f>
        <v>2420</v>
      </c>
      <c r="E39" s="101">
        <f t="shared" ref="E39" si="6">D39*1.2</f>
        <v>2904</v>
      </c>
      <c r="F39" s="102"/>
      <c r="G39" s="113" t="s">
        <v>917</v>
      </c>
      <c r="H39" s="114">
        <v>44693</v>
      </c>
      <c r="I39" s="115" t="s">
        <v>918</v>
      </c>
      <c r="J39" s="113" t="str">
        <f>VLOOKUP(A39,'[4]STOK MEI'!$B:$BB,2,FALSE)</f>
        <v>Enfavit Tablet (6)</v>
      </c>
      <c r="K39" s="116">
        <v>45536</v>
      </c>
      <c r="L39" s="117" t="s">
        <v>919</v>
      </c>
      <c r="M39" s="113">
        <v>2</v>
      </c>
      <c r="N39" s="113" t="s">
        <v>891</v>
      </c>
      <c r="O39" s="113" t="s">
        <v>892</v>
      </c>
      <c r="P39" s="93">
        <v>220000</v>
      </c>
      <c r="Q39" s="118"/>
      <c r="R39" s="119"/>
      <c r="S39" s="149">
        <f>(M39*P39)-((M39*P39))*Q39/100</f>
        <v>440000</v>
      </c>
    </row>
    <row r="40" spans="1:19" ht="15.75" x14ac:dyDescent="0.25">
      <c r="A40" s="129"/>
      <c r="B40" s="130"/>
      <c r="C40" s="131"/>
      <c r="D40" s="131"/>
      <c r="E40" s="132"/>
      <c r="F40" s="128"/>
      <c r="G40" s="133"/>
      <c r="H40" s="134"/>
      <c r="I40" s="135"/>
      <c r="J40" s="136"/>
      <c r="K40" s="137"/>
      <c r="L40" s="138"/>
      <c r="M40" s="133"/>
      <c r="N40" s="139"/>
      <c r="O40" s="139"/>
      <c r="P40" s="139"/>
      <c r="Q40" s="139"/>
      <c r="R40" s="140" t="s">
        <v>912</v>
      </c>
      <c r="S40" s="141">
        <f>SUM(S39:S39)</f>
        <v>440000</v>
      </c>
    </row>
    <row r="41" spans="1:19" ht="15.75" x14ac:dyDescent="0.25">
      <c r="A41" s="129"/>
      <c r="B41" s="130"/>
      <c r="C41" s="131"/>
      <c r="D41" s="131"/>
      <c r="E41" s="132"/>
      <c r="F41" s="128"/>
      <c r="G41" s="133"/>
      <c r="H41" s="134"/>
      <c r="I41" s="135"/>
      <c r="J41" s="136"/>
      <c r="K41" s="137"/>
      <c r="L41" s="138"/>
      <c r="M41" s="133"/>
      <c r="N41" s="139"/>
      <c r="O41" s="139"/>
      <c r="P41" s="139"/>
      <c r="Q41" s="139"/>
      <c r="R41" s="140" t="s">
        <v>913</v>
      </c>
      <c r="S41" s="142"/>
    </row>
    <row r="42" spans="1:19" ht="15.75" x14ac:dyDescent="0.25">
      <c r="A42" s="143"/>
      <c r="B42" s="144"/>
      <c r="C42" s="144"/>
      <c r="D42" s="144"/>
      <c r="E42" s="144"/>
      <c r="F42" s="144"/>
      <c r="G42" s="133"/>
      <c r="H42" s="134"/>
      <c r="I42" s="135"/>
      <c r="J42" s="136"/>
      <c r="K42" s="137"/>
      <c r="L42" s="138"/>
      <c r="M42" s="133"/>
      <c r="N42" s="139"/>
      <c r="O42" s="139"/>
      <c r="P42" s="139"/>
      <c r="Q42" s="139"/>
      <c r="R42" s="140" t="s">
        <v>914</v>
      </c>
      <c r="S42" s="142">
        <f>S40</f>
        <v>440000</v>
      </c>
    </row>
    <row r="43" spans="1:19" ht="15.75" x14ac:dyDescent="0.25">
      <c r="A43" s="143"/>
      <c r="B43" s="144"/>
      <c r="C43" s="144"/>
      <c r="D43" s="144"/>
      <c r="E43" s="144"/>
      <c r="F43" s="144"/>
      <c r="G43" s="133"/>
      <c r="H43" s="134"/>
      <c r="I43" s="135"/>
      <c r="J43" s="136"/>
      <c r="K43" s="137"/>
      <c r="L43" s="138"/>
      <c r="M43" s="133"/>
      <c r="N43" s="139"/>
      <c r="O43" s="139"/>
      <c r="P43" s="139"/>
      <c r="Q43" s="139"/>
      <c r="R43" s="145" t="s">
        <v>915</v>
      </c>
      <c r="S43" s="146">
        <v>48400</v>
      </c>
    </row>
    <row r="44" spans="1:19" ht="15.75" x14ac:dyDescent="0.25">
      <c r="A44" s="143"/>
      <c r="B44" s="144"/>
      <c r="C44" s="144"/>
      <c r="D44" s="144"/>
      <c r="E44" s="144"/>
      <c r="F44" s="144"/>
      <c r="G44" s="133"/>
      <c r="H44" s="134"/>
      <c r="I44" s="135"/>
      <c r="J44" s="136"/>
      <c r="K44" s="137"/>
      <c r="L44" s="138"/>
      <c r="M44" s="133"/>
      <c r="N44" s="139"/>
      <c r="O44" s="139"/>
      <c r="P44" s="139"/>
      <c r="Q44" s="139"/>
      <c r="R44" s="145" t="s">
        <v>916</v>
      </c>
      <c r="S44" s="147">
        <f>S42+S43</f>
        <v>488400</v>
      </c>
    </row>
    <row r="47" spans="1:19" ht="15.75" x14ac:dyDescent="0.25">
      <c r="A47" s="98" t="s">
        <v>873</v>
      </c>
      <c r="B47" s="99" t="s">
        <v>871</v>
      </c>
      <c r="C47" s="100" t="s">
        <v>3</v>
      </c>
      <c r="D47" s="100" t="s">
        <v>874</v>
      </c>
      <c r="E47" s="101" t="s">
        <v>875</v>
      </c>
      <c r="F47" s="102"/>
      <c r="G47" s="103" t="s">
        <v>876</v>
      </c>
      <c r="H47" s="104" t="s">
        <v>877</v>
      </c>
      <c r="I47" s="103" t="s">
        <v>878</v>
      </c>
      <c r="J47" s="103" t="s">
        <v>879</v>
      </c>
      <c r="K47" s="105" t="s">
        <v>880</v>
      </c>
      <c r="L47" s="106" t="s">
        <v>881</v>
      </c>
      <c r="M47" s="103" t="s">
        <v>882</v>
      </c>
      <c r="N47" s="103" t="s">
        <v>883</v>
      </c>
      <c r="O47" s="103" t="s">
        <v>884</v>
      </c>
      <c r="P47" s="107" t="s">
        <v>885</v>
      </c>
      <c r="Q47" s="108" t="s">
        <v>886</v>
      </c>
      <c r="R47" s="109" t="s">
        <v>887</v>
      </c>
      <c r="S47" s="110" t="s">
        <v>888</v>
      </c>
    </row>
    <row r="48" spans="1:19" ht="15.75" x14ac:dyDescent="0.25">
      <c r="A48" s="121" t="s">
        <v>813</v>
      </c>
      <c r="B48" s="112">
        <f>M48*VLOOKUP(A48,'[4]STOK MEI'!$B:$BB,3,FALSE)</f>
        <v>10</v>
      </c>
      <c r="C48" s="101">
        <f>S48/B48</f>
        <v>15000</v>
      </c>
      <c r="D48" s="101">
        <f>C48*1.1</f>
        <v>16500</v>
      </c>
      <c r="E48" s="101">
        <f t="shared" ref="E48:E50" si="7">D48*1.2</f>
        <v>19800</v>
      </c>
      <c r="F48" s="102"/>
      <c r="G48" s="113" t="s">
        <v>920</v>
      </c>
      <c r="H48" s="114">
        <v>44692</v>
      </c>
      <c r="I48" s="115" t="s">
        <v>921</v>
      </c>
      <c r="J48" s="113" t="str">
        <f>VLOOKUP(A48,'[4]STOK MEI'!$B:$BB,2,FALSE)</f>
        <v>Sucralfate sirup 100mL (14)</v>
      </c>
      <c r="K48" s="116">
        <v>45352</v>
      </c>
      <c r="L48" s="117" t="s">
        <v>922</v>
      </c>
      <c r="M48" s="113">
        <v>10</v>
      </c>
      <c r="N48" s="113" t="s">
        <v>891</v>
      </c>
      <c r="O48" s="113" t="s">
        <v>892</v>
      </c>
      <c r="P48" s="93">
        <v>15000</v>
      </c>
      <c r="Q48" s="118">
        <v>15</v>
      </c>
      <c r="R48" s="119"/>
      <c r="S48" s="149">
        <v>150000</v>
      </c>
    </row>
    <row r="49" spans="1:19" ht="15.75" x14ac:dyDescent="0.25">
      <c r="A49" s="150" t="s">
        <v>716</v>
      </c>
      <c r="B49" s="112">
        <f>M49*VLOOKUP(A49,'[4]STOK MEI'!$B:$BB,3,FALSE)</f>
        <v>200</v>
      </c>
      <c r="C49" s="101">
        <f>S49/B49</f>
        <v>220</v>
      </c>
      <c r="D49" s="101">
        <f t="shared" ref="D49:D50" si="8">C49*1.1</f>
        <v>242.00000000000003</v>
      </c>
      <c r="E49" s="101">
        <f t="shared" si="7"/>
        <v>290.40000000000003</v>
      </c>
      <c r="F49" s="102"/>
      <c r="G49" s="113" t="str">
        <f>G48</f>
        <v>KP05/5</v>
      </c>
      <c r="H49" s="114">
        <f t="shared" ref="H49" si="9">H48</f>
        <v>44692</v>
      </c>
      <c r="I49" s="115" t="str">
        <f>I48</f>
        <v>PT Penta Valent</v>
      </c>
      <c r="J49" s="113" t="str">
        <f>VLOOKUP(A49,'[4]STOK MEI'!$B:$BB,2,FALSE)</f>
        <v>Paracetamol tablet 500mg (PCT) (20)</v>
      </c>
      <c r="K49" s="116">
        <v>46419</v>
      </c>
      <c r="L49" s="117" t="s">
        <v>923</v>
      </c>
      <c r="M49" s="113">
        <v>2</v>
      </c>
      <c r="N49" s="113" t="s">
        <v>891</v>
      </c>
      <c r="O49" s="113" t="s">
        <v>892</v>
      </c>
      <c r="P49" s="93">
        <v>22000</v>
      </c>
      <c r="Q49" s="118">
        <v>8</v>
      </c>
      <c r="R49" s="119"/>
      <c r="S49" s="149">
        <v>44000</v>
      </c>
    </row>
    <row r="50" spans="1:19" ht="15.75" x14ac:dyDescent="0.25">
      <c r="A50" s="151" t="s">
        <v>387</v>
      </c>
      <c r="B50" s="112">
        <f>M50*VLOOKUP(A50,'[4]STOK MEI'!$B:$BB,3,FALSE)</f>
        <v>200</v>
      </c>
      <c r="C50" s="101">
        <f>S50/B50</f>
        <v>1400</v>
      </c>
      <c r="D50" s="101">
        <f t="shared" si="8"/>
        <v>1540.0000000000002</v>
      </c>
      <c r="E50" s="101">
        <f t="shared" si="7"/>
        <v>1848.0000000000002</v>
      </c>
      <c r="F50" s="102"/>
      <c r="G50" s="113" t="str">
        <f t="shared" ref="G50:I50" si="10">G49</f>
        <v>KP05/5</v>
      </c>
      <c r="H50" s="114">
        <f t="shared" si="10"/>
        <v>44692</v>
      </c>
      <c r="I50" s="115" t="str">
        <f t="shared" si="10"/>
        <v>PT Penta Valent</v>
      </c>
      <c r="J50" s="113" t="str">
        <f>VLOOKUP(A50,'[4]STOK MEI'!$B:$BB,2,FALSE)</f>
        <v>Eperisone Tablet 50 mg (7)</v>
      </c>
      <c r="K50" s="116">
        <v>45261</v>
      </c>
      <c r="L50" s="117" t="s">
        <v>924</v>
      </c>
      <c r="M50" s="113">
        <v>4</v>
      </c>
      <c r="N50" s="113" t="s">
        <v>891</v>
      </c>
      <c r="O50" s="113" t="s">
        <v>892</v>
      </c>
      <c r="P50" s="93">
        <v>70000</v>
      </c>
      <c r="Q50" s="118">
        <v>5</v>
      </c>
      <c r="R50" s="119"/>
      <c r="S50" s="149">
        <v>280000</v>
      </c>
    </row>
    <row r="51" spans="1:19" ht="15.75" x14ac:dyDescent="0.25">
      <c r="A51" s="129"/>
      <c r="B51" s="130"/>
      <c r="C51" s="131"/>
      <c r="D51" s="131"/>
      <c r="E51" s="132"/>
      <c r="F51" s="128"/>
      <c r="G51" s="133"/>
      <c r="H51" s="134"/>
      <c r="I51" s="135"/>
      <c r="J51" s="136"/>
      <c r="K51" s="137"/>
      <c r="L51" s="138"/>
      <c r="M51" s="133"/>
      <c r="N51" s="139"/>
      <c r="O51" s="139"/>
      <c r="P51" s="139"/>
      <c r="Q51" s="139"/>
      <c r="R51" s="140" t="s">
        <v>912</v>
      </c>
      <c r="S51" s="141">
        <f>SUM(S48:S50)</f>
        <v>474000</v>
      </c>
    </row>
    <row r="52" spans="1:19" ht="15.75" x14ac:dyDescent="0.25">
      <c r="A52" s="129"/>
      <c r="B52" s="130"/>
      <c r="C52" s="131"/>
      <c r="D52" s="131"/>
      <c r="E52" s="132"/>
      <c r="F52" s="128"/>
      <c r="G52" s="133"/>
      <c r="H52" s="134"/>
      <c r="I52" s="135"/>
      <c r="J52" s="136"/>
      <c r="K52" s="137"/>
      <c r="L52" s="138"/>
      <c r="M52" s="133"/>
      <c r="N52" s="139"/>
      <c r="O52" s="139"/>
      <c r="P52" s="139"/>
      <c r="Q52" s="139"/>
      <c r="R52" s="140" t="s">
        <v>913</v>
      </c>
      <c r="S52" s="142">
        <v>40020</v>
      </c>
    </row>
    <row r="53" spans="1:19" ht="15.75" x14ac:dyDescent="0.25">
      <c r="A53" s="143"/>
      <c r="B53" s="144"/>
      <c r="C53" s="144"/>
      <c r="D53" s="144"/>
      <c r="E53" s="144"/>
      <c r="F53" s="144"/>
      <c r="G53" s="133"/>
      <c r="H53" s="134"/>
      <c r="I53" s="135"/>
      <c r="J53" s="136"/>
      <c r="K53" s="137"/>
      <c r="L53" s="138"/>
      <c r="M53" s="133"/>
      <c r="N53" s="139"/>
      <c r="O53" s="139"/>
      <c r="P53" s="139"/>
      <c r="Q53" s="139"/>
      <c r="R53" s="140" t="s">
        <v>914</v>
      </c>
      <c r="S53" s="142">
        <v>433980</v>
      </c>
    </row>
    <row r="54" spans="1:19" ht="15.75" x14ac:dyDescent="0.25">
      <c r="A54" s="143"/>
      <c r="B54" s="144"/>
      <c r="C54" s="144"/>
      <c r="D54" s="144"/>
      <c r="E54" s="144"/>
      <c r="F54" s="144"/>
      <c r="G54" s="133"/>
      <c r="H54" s="134"/>
      <c r="I54" s="135"/>
      <c r="J54" s="136"/>
      <c r="K54" s="137"/>
      <c r="L54" s="138"/>
      <c r="M54" s="133"/>
      <c r="N54" s="139"/>
      <c r="O54" s="139"/>
      <c r="P54" s="139"/>
      <c r="Q54" s="139"/>
      <c r="R54" s="145" t="s">
        <v>915</v>
      </c>
      <c r="S54" s="146">
        <v>47737</v>
      </c>
    </row>
    <row r="55" spans="1:19" ht="15.75" x14ac:dyDescent="0.25">
      <c r="A55" s="143"/>
      <c r="B55" s="144"/>
      <c r="C55" s="144"/>
      <c r="D55" s="144"/>
      <c r="E55" s="144"/>
      <c r="F55" s="144"/>
      <c r="G55" s="133"/>
      <c r="H55" s="134"/>
      <c r="I55" s="135"/>
      <c r="J55" s="136"/>
      <c r="K55" s="137"/>
      <c r="L55" s="138"/>
      <c r="M55" s="133"/>
      <c r="N55" s="139"/>
      <c r="O55" s="139"/>
      <c r="P55" s="139"/>
      <c r="Q55" s="139"/>
      <c r="R55" s="145" t="s">
        <v>916</v>
      </c>
      <c r="S55" s="147">
        <f>S53+S54</f>
        <v>481717</v>
      </c>
    </row>
    <row r="58" spans="1:19" ht="15.75" x14ac:dyDescent="0.25">
      <c r="A58" s="98" t="s">
        <v>873</v>
      </c>
      <c r="B58" s="99" t="s">
        <v>871</v>
      </c>
      <c r="C58" s="100" t="s">
        <v>3</v>
      </c>
      <c r="D58" s="100" t="s">
        <v>874</v>
      </c>
      <c r="E58" s="101" t="s">
        <v>875</v>
      </c>
      <c r="F58" s="102"/>
      <c r="G58" s="103" t="s">
        <v>876</v>
      </c>
      <c r="H58" s="104" t="s">
        <v>877</v>
      </c>
      <c r="I58" s="103" t="s">
        <v>878</v>
      </c>
      <c r="J58" s="103" t="s">
        <v>879</v>
      </c>
      <c r="K58" s="105" t="s">
        <v>880</v>
      </c>
      <c r="L58" s="106" t="s">
        <v>881</v>
      </c>
      <c r="M58" s="103" t="s">
        <v>882</v>
      </c>
      <c r="N58" s="103" t="s">
        <v>883</v>
      </c>
      <c r="O58" s="103" t="s">
        <v>884</v>
      </c>
      <c r="P58" s="107" t="s">
        <v>885</v>
      </c>
      <c r="Q58" s="108" t="s">
        <v>886</v>
      </c>
      <c r="R58" s="109" t="s">
        <v>887</v>
      </c>
      <c r="S58" s="110" t="s">
        <v>888</v>
      </c>
    </row>
    <row r="59" spans="1:19" ht="15.75" x14ac:dyDescent="0.25">
      <c r="A59" s="152" t="s">
        <v>160</v>
      </c>
      <c r="B59" s="112">
        <f>M59*VLOOKUP(A59,'[4]STOK MEI'!$B:$BB,3,FALSE)</f>
        <v>6</v>
      </c>
      <c r="C59" s="101">
        <f t="shared" ref="C59:C65" si="11">S59/B59</f>
        <v>5090</v>
      </c>
      <c r="D59" s="101">
        <f>C59*1.1</f>
        <v>5599</v>
      </c>
      <c r="E59" s="101">
        <f t="shared" ref="E59:E65" si="12">D59*1.2</f>
        <v>6718.8</v>
      </c>
      <c r="F59" s="102"/>
      <c r="G59" s="113" t="s">
        <v>925</v>
      </c>
      <c r="H59" s="114">
        <v>44693</v>
      </c>
      <c r="I59" s="115" t="s">
        <v>926</v>
      </c>
      <c r="J59" s="113" t="str">
        <f>VLOOKUP(A59,'[4]STOK MEI'!$B:$BB,2,FALSE)</f>
        <v>Betametason 0,1% cream 5 g (8)</v>
      </c>
      <c r="K59" s="116">
        <v>45292</v>
      </c>
      <c r="L59" s="117" t="s">
        <v>927</v>
      </c>
      <c r="M59" s="113">
        <v>6</v>
      </c>
      <c r="N59" s="113" t="s">
        <v>891</v>
      </c>
      <c r="O59" s="113" t="s">
        <v>892</v>
      </c>
      <c r="P59" s="93">
        <v>5090</v>
      </c>
      <c r="Q59" s="118"/>
      <c r="R59" s="119"/>
      <c r="S59" s="149">
        <f t="shared" ref="S59:S65" si="13">(M59*P59)-((M59*P59))*Q59/100</f>
        <v>30540</v>
      </c>
    </row>
    <row r="60" spans="1:19" ht="15.75" x14ac:dyDescent="0.25">
      <c r="A60" s="152" t="s">
        <v>430</v>
      </c>
      <c r="B60" s="112">
        <f>M60*VLOOKUP(A60,'[4]STOK MEI'!$B:$BB,3,FALSE)</f>
        <v>10</v>
      </c>
      <c r="C60" s="101">
        <f t="shared" si="11"/>
        <v>5454.6</v>
      </c>
      <c r="D60" s="101">
        <f t="shared" ref="D60:D65" si="14">C60*1.1</f>
        <v>6000.0600000000013</v>
      </c>
      <c r="E60" s="101">
        <f t="shared" si="12"/>
        <v>7200.072000000001</v>
      </c>
      <c r="F60" s="102"/>
      <c r="G60" s="113" t="str">
        <f>G59</f>
        <v>KP05/6</v>
      </c>
      <c r="H60" s="114">
        <f t="shared" ref="H60" si="15">H59</f>
        <v>44693</v>
      </c>
      <c r="I60" s="115" t="str">
        <f>I59</f>
        <v>PT Singgasana Witra Suryamas</v>
      </c>
      <c r="J60" s="113" t="str">
        <f>VLOOKUP(A60,'[4]STOK MEI'!$B:$BB,2,FALSE)</f>
        <v>Gentamicin Salep Kulit 0,1%  (5 g) (6)</v>
      </c>
      <c r="K60" s="116">
        <v>45992</v>
      </c>
      <c r="L60" s="117" t="s">
        <v>928</v>
      </c>
      <c r="M60" s="113">
        <v>10</v>
      </c>
      <c r="N60" s="113" t="s">
        <v>891</v>
      </c>
      <c r="O60" s="113" t="s">
        <v>892</v>
      </c>
      <c r="P60" s="93">
        <v>6000</v>
      </c>
      <c r="Q60" s="118">
        <v>9.09</v>
      </c>
      <c r="R60" s="119"/>
      <c r="S60" s="149">
        <f t="shared" si="13"/>
        <v>54546</v>
      </c>
    </row>
    <row r="61" spans="1:19" ht="15.75" x14ac:dyDescent="0.25">
      <c r="A61" s="152" t="s">
        <v>507</v>
      </c>
      <c r="B61" s="112">
        <f>M61*VLOOKUP(A61,'[4]STOK MEI'!$B:$BB,3,FALSE)</f>
        <v>200</v>
      </c>
      <c r="C61" s="101">
        <f t="shared" si="11"/>
        <v>318.16344000000004</v>
      </c>
      <c r="D61" s="101">
        <f t="shared" si="14"/>
        <v>349.97978400000005</v>
      </c>
      <c r="E61" s="101">
        <f t="shared" si="12"/>
        <v>419.97574080000004</v>
      </c>
      <c r="F61" s="102"/>
      <c r="G61" s="113" t="str">
        <f t="shared" ref="G61:I65" si="16">G60</f>
        <v>KP05/6</v>
      </c>
      <c r="H61" s="114">
        <f t="shared" si="16"/>
        <v>44693</v>
      </c>
      <c r="I61" s="115" t="str">
        <f t="shared" si="16"/>
        <v>PT Singgasana Witra Suryamas</v>
      </c>
      <c r="J61" s="113" t="str">
        <f>VLOOKUP(A61,'[4]STOK MEI'!$B:$BB,2,FALSE)</f>
        <v>Ibuprofen tablet 400 mg (11)</v>
      </c>
      <c r="K61" s="116">
        <v>46419</v>
      </c>
      <c r="L61" s="117" t="s">
        <v>929</v>
      </c>
      <c r="M61" s="113">
        <v>2</v>
      </c>
      <c r="N61" s="113" t="s">
        <v>891</v>
      </c>
      <c r="O61" s="113" t="s">
        <v>892</v>
      </c>
      <c r="P61" s="93">
        <v>38472</v>
      </c>
      <c r="Q61" s="118">
        <v>17.3</v>
      </c>
      <c r="R61" s="119"/>
      <c r="S61" s="149">
        <f t="shared" si="13"/>
        <v>63632.688000000002</v>
      </c>
    </row>
    <row r="62" spans="1:19" ht="15.75" x14ac:dyDescent="0.25">
      <c r="A62" s="153" t="s">
        <v>643</v>
      </c>
      <c r="B62" s="112">
        <f>M62*VLOOKUP(A62,'[4]STOK MEI'!$B:$BB,3,FALSE)</f>
        <v>100</v>
      </c>
      <c r="C62" s="101">
        <f t="shared" si="11"/>
        <v>300</v>
      </c>
      <c r="D62" s="101">
        <f t="shared" si="14"/>
        <v>330</v>
      </c>
      <c r="E62" s="101">
        <f t="shared" si="12"/>
        <v>396</v>
      </c>
      <c r="F62" s="102"/>
      <c r="G62" s="113" t="str">
        <f t="shared" si="16"/>
        <v>KP05/6</v>
      </c>
      <c r="H62" s="114">
        <f t="shared" si="16"/>
        <v>44693</v>
      </c>
      <c r="I62" s="115" t="str">
        <f t="shared" si="16"/>
        <v>PT Singgasana Witra Suryamas</v>
      </c>
      <c r="J62" s="113" t="str">
        <f>VLOOKUP(A62,'[4]STOK MEI'!$B:$BB,2,FALSE)</f>
        <v>Natrium Diklofenak tablet 50 mg (12)</v>
      </c>
      <c r="K62" s="116">
        <v>45261</v>
      </c>
      <c r="L62" s="117" t="s">
        <v>930</v>
      </c>
      <c r="M62" s="113">
        <v>2</v>
      </c>
      <c r="N62" s="113" t="s">
        <v>891</v>
      </c>
      <c r="O62" s="113" t="s">
        <v>892</v>
      </c>
      <c r="P62" s="93">
        <v>15000</v>
      </c>
      <c r="Q62" s="118">
        <v>0</v>
      </c>
      <c r="R62" s="119"/>
      <c r="S62" s="149">
        <f t="shared" si="13"/>
        <v>30000</v>
      </c>
    </row>
    <row r="63" spans="1:19" ht="15.75" x14ac:dyDescent="0.25">
      <c r="A63" s="154" t="s">
        <v>123</v>
      </c>
      <c r="B63" s="112">
        <f>M63*VLOOKUP(A63,'[4]STOK MEI'!$B:$BB,3,FALSE)</f>
        <v>200</v>
      </c>
      <c r="C63" s="101">
        <f t="shared" si="11"/>
        <v>275</v>
      </c>
      <c r="D63" s="101">
        <f t="shared" si="14"/>
        <v>302.5</v>
      </c>
      <c r="E63" s="101">
        <f t="shared" si="12"/>
        <v>363</v>
      </c>
      <c r="F63" s="102"/>
      <c r="G63" s="113" t="str">
        <f t="shared" si="16"/>
        <v>KP05/6</v>
      </c>
      <c r="H63" s="114">
        <f t="shared" si="16"/>
        <v>44693</v>
      </c>
      <c r="I63" s="115" t="str">
        <f t="shared" si="16"/>
        <v>PT Singgasana Witra Suryamas</v>
      </c>
      <c r="J63" s="113" t="str">
        <f>VLOOKUP(A63,'[4]STOK MEI'!$B:$BB,2,FALSE)</f>
        <v>Asam Mefenamat tablet 500 mg (13)</v>
      </c>
      <c r="K63" s="116">
        <v>45292</v>
      </c>
      <c r="L63" s="117" t="s">
        <v>931</v>
      </c>
      <c r="M63" s="113">
        <v>2</v>
      </c>
      <c r="N63" s="113" t="s">
        <v>891</v>
      </c>
      <c r="O63" s="113" t="s">
        <v>892</v>
      </c>
      <c r="P63" s="93">
        <v>27500</v>
      </c>
      <c r="Q63" s="118">
        <v>0</v>
      </c>
      <c r="R63" s="119"/>
      <c r="S63" s="149">
        <f t="shared" si="13"/>
        <v>55000</v>
      </c>
    </row>
    <row r="64" spans="1:19" ht="15.75" x14ac:dyDescent="0.25">
      <c r="A64" s="155" t="s">
        <v>590</v>
      </c>
      <c r="B64" s="112">
        <f>M64*VLOOKUP(A64,'[4]STOK MEI'!$B:$BB,3,FALSE)</f>
        <v>400</v>
      </c>
      <c r="C64" s="101">
        <f t="shared" si="11"/>
        <v>172.72499999999999</v>
      </c>
      <c r="D64" s="101">
        <f t="shared" si="14"/>
        <v>189.9975</v>
      </c>
      <c r="E64" s="101">
        <f t="shared" si="12"/>
        <v>227.99699999999999</v>
      </c>
      <c r="F64" s="102"/>
      <c r="G64" s="113" t="str">
        <f t="shared" si="16"/>
        <v>KP05/6</v>
      </c>
      <c r="H64" s="114">
        <f t="shared" si="16"/>
        <v>44693</v>
      </c>
      <c r="I64" s="115" t="str">
        <f t="shared" si="16"/>
        <v>PT Singgasana Witra Suryamas</v>
      </c>
      <c r="J64" s="113" t="str">
        <f>VLOOKUP(A64,'[4]STOK MEI'!$B:$BB,2,FALSE)</f>
        <v xml:space="preserve">Metformin tablet 500 mg (12) </v>
      </c>
      <c r="K64" s="116">
        <v>45323</v>
      </c>
      <c r="L64" s="117" t="s">
        <v>932</v>
      </c>
      <c r="M64" s="113">
        <v>2</v>
      </c>
      <c r="N64" s="113" t="s">
        <v>891</v>
      </c>
      <c r="O64" s="113" t="s">
        <v>892</v>
      </c>
      <c r="P64" s="93">
        <v>35000</v>
      </c>
      <c r="Q64" s="118">
        <v>1.3</v>
      </c>
      <c r="R64" s="119"/>
      <c r="S64" s="149">
        <f t="shared" si="13"/>
        <v>69090</v>
      </c>
    </row>
    <row r="65" spans="1:19" ht="15.75" x14ac:dyDescent="0.25">
      <c r="A65" s="156" t="s">
        <v>570</v>
      </c>
      <c r="B65" s="112">
        <f>M65*VLOOKUP(A65,'[4]STOK MEI'!$B:$BB,3,FALSE)</f>
        <v>200</v>
      </c>
      <c r="C65" s="101">
        <f t="shared" si="11"/>
        <v>199.2</v>
      </c>
      <c r="D65" s="101">
        <f t="shared" si="14"/>
        <v>219.12</v>
      </c>
      <c r="E65" s="101">
        <f t="shared" si="12"/>
        <v>262.94400000000002</v>
      </c>
      <c r="F65" s="102"/>
      <c r="G65" s="113" t="str">
        <f t="shared" si="16"/>
        <v>KP05/6</v>
      </c>
      <c r="H65" s="114">
        <f t="shared" si="16"/>
        <v>44693</v>
      </c>
      <c r="I65" s="115" t="str">
        <f t="shared" si="16"/>
        <v>PT Singgasana Witra Suryamas</v>
      </c>
      <c r="J65" s="113" t="str">
        <f>VLOOKUP(A65,'[4]STOK MEI'!$B:$BB,2,FALSE)</f>
        <v>Lopamid 2mg Tablet (4)</v>
      </c>
      <c r="K65" s="116">
        <v>45352</v>
      </c>
      <c r="L65" s="117" t="s">
        <v>933</v>
      </c>
      <c r="M65" s="113">
        <v>2</v>
      </c>
      <c r="N65" s="113" t="s">
        <v>891</v>
      </c>
      <c r="O65" s="113" t="s">
        <v>892</v>
      </c>
      <c r="P65" s="93">
        <v>24000</v>
      </c>
      <c r="Q65" s="118">
        <v>17</v>
      </c>
      <c r="R65" s="119"/>
      <c r="S65" s="149">
        <f t="shared" si="13"/>
        <v>39840</v>
      </c>
    </row>
    <row r="66" spans="1:19" ht="15.75" x14ac:dyDescent="0.25">
      <c r="A66" s="129"/>
      <c r="B66" s="130"/>
      <c r="C66" s="131"/>
      <c r="D66" s="131"/>
      <c r="E66" s="132"/>
      <c r="F66" s="128"/>
      <c r="G66" s="133"/>
      <c r="H66" s="134"/>
      <c r="I66" s="135"/>
      <c r="J66" s="136"/>
      <c r="K66" s="137"/>
      <c r="L66" s="138"/>
      <c r="M66" s="133"/>
      <c r="N66" s="139"/>
      <c r="O66" s="139"/>
      <c r="P66" s="139"/>
      <c r="Q66" s="139"/>
      <c r="R66" s="140" t="s">
        <v>912</v>
      </c>
      <c r="S66" s="141">
        <f>SUM(S59:S65)</f>
        <v>342648.68799999997</v>
      </c>
    </row>
    <row r="67" spans="1:19" ht="15.75" x14ac:dyDescent="0.25">
      <c r="A67" s="129"/>
      <c r="B67" s="130"/>
      <c r="C67" s="131"/>
      <c r="D67" s="131"/>
      <c r="E67" s="132"/>
      <c r="F67" s="128"/>
      <c r="G67" s="133"/>
      <c r="H67" s="134"/>
      <c r="I67" s="135"/>
      <c r="J67" s="136"/>
      <c r="K67" s="137"/>
      <c r="L67" s="138"/>
      <c r="M67" s="133"/>
      <c r="N67" s="139"/>
      <c r="O67" s="139"/>
      <c r="P67" s="139"/>
      <c r="Q67" s="139"/>
      <c r="R67" s="140" t="s">
        <v>913</v>
      </c>
      <c r="S67" s="142"/>
    </row>
    <row r="68" spans="1:19" ht="15.75" x14ac:dyDescent="0.25">
      <c r="A68" s="143"/>
      <c r="B68" s="144"/>
      <c r="C68" s="144"/>
      <c r="D68" s="144"/>
      <c r="E68" s="144"/>
      <c r="F68" s="144"/>
      <c r="G68" s="133"/>
      <c r="H68" s="134"/>
      <c r="I68" s="135"/>
      <c r="J68" s="136"/>
      <c r="K68" s="137"/>
      <c r="L68" s="138"/>
      <c r="M68" s="133"/>
      <c r="N68" s="139"/>
      <c r="O68" s="139"/>
      <c r="P68" s="139"/>
      <c r="Q68" s="139"/>
      <c r="R68" s="140" t="s">
        <v>914</v>
      </c>
      <c r="S68" s="142">
        <f>S66</f>
        <v>342648.68799999997</v>
      </c>
    </row>
    <row r="69" spans="1:19" ht="15.75" x14ac:dyDescent="0.25">
      <c r="A69" s="143"/>
      <c r="B69" s="144"/>
      <c r="C69" s="144"/>
      <c r="D69" s="144"/>
      <c r="E69" s="144"/>
      <c r="F69" s="144"/>
      <c r="G69" s="133"/>
      <c r="H69" s="134"/>
      <c r="I69" s="135"/>
      <c r="J69" s="136"/>
      <c r="K69" s="137"/>
      <c r="L69" s="138"/>
      <c r="M69" s="133"/>
      <c r="N69" s="139"/>
      <c r="O69" s="139"/>
      <c r="P69" s="139"/>
      <c r="Q69" s="139"/>
      <c r="R69" s="145" t="s">
        <v>915</v>
      </c>
      <c r="S69" s="146">
        <v>37691</v>
      </c>
    </row>
    <row r="70" spans="1:19" ht="15.75" x14ac:dyDescent="0.25">
      <c r="A70" s="143"/>
      <c r="B70" s="144"/>
      <c r="C70" s="144"/>
      <c r="D70" s="144"/>
      <c r="E70" s="144"/>
      <c r="F70" s="144"/>
      <c r="G70" s="133"/>
      <c r="H70" s="134"/>
      <c r="I70" s="135"/>
      <c r="J70" s="136"/>
      <c r="K70" s="137"/>
      <c r="L70" s="138"/>
      <c r="M70" s="133"/>
      <c r="N70" s="139"/>
      <c r="O70" s="139"/>
      <c r="P70" s="139"/>
      <c r="Q70" s="139"/>
      <c r="R70" s="145" t="s">
        <v>916</v>
      </c>
      <c r="S70" s="147">
        <f>S68+S69</f>
        <v>380339.68799999997</v>
      </c>
    </row>
    <row r="73" spans="1:19" ht="15.75" x14ac:dyDescent="0.25">
      <c r="A73" s="98" t="s">
        <v>873</v>
      </c>
      <c r="B73" s="99" t="s">
        <v>871</v>
      </c>
      <c r="C73" s="100" t="s">
        <v>3</v>
      </c>
      <c r="D73" s="100" t="s">
        <v>874</v>
      </c>
      <c r="E73" s="101" t="s">
        <v>875</v>
      </c>
      <c r="F73" s="102"/>
      <c r="G73" s="103" t="s">
        <v>876</v>
      </c>
      <c r="H73" s="104" t="s">
        <v>877</v>
      </c>
      <c r="I73" s="103" t="s">
        <v>878</v>
      </c>
      <c r="J73" s="103" t="s">
        <v>879</v>
      </c>
      <c r="K73" s="105" t="s">
        <v>880</v>
      </c>
      <c r="L73" s="106" t="s">
        <v>881</v>
      </c>
      <c r="M73" s="103" t="s">
        <v>882</v>
      </c>
      <c r="N73" s="103" t="s">
        <v>883</v>
      </c>
      <c r="O73" s="103" t="s">
        <v>884</v>
      </c>
      <c r="P73" s="107" t="s">
        <v>885</v>
      </c>
      <c r="Q73" s="108" t="s">
        <v>886</v>
      </c>
      <c r="R73" s="109" t="s">
        <v>887</v>
      </c>
      <c r="S73" s="110" t="s">
        <v>888</v>
      </c>
    </row>
    <row r="74" spans="1:19" ht="15.75" x14ac:dyDescent="0.25">
      <c r="A74" s="152" t="s">
        <v>23</v>
      </c>
      <c r="B74" s="112">
        <f>M74*VLOOKUP(A74,'[4]STOK MEI'!$B:$BB,3,FALSE)</f>
        <v>100</v>
      </c>
      <c r="C74" s="101">
        <f>S74/B74</f>
        <v>509.04</v>
      </c>
      <c r="D74" s="101">
        <f>C74*1.1</f>
        <v>559.94400000000007</v>
      </c>
      <c r="E74" s="101">
        <f t="shared" ref="E74:E78" si="17">D74*1.2</f>
        <v>671.93280000000004</v>
      </c>
      <c r="F74" s="102"/>
      <c r="G74" s="113" t="s">
        <v>934</v>
      </c>
      <c r="H74" s="114">
        <v>44693</v>
      </c>
      <c r="I74" s="115" t="s">
        <v>935</v>
      </c>
      <c r="J74" s="113" t="str">
        <f>VLOOKUP(A74,'[4]STOK MEI'!$B:$BB,2,FALSE)</f>
        <v>Acyclovir  tablet 400 mg (6)</v>
      </c>
      <c r="K74" s="116">
        <v>45352</v>
      </c>
      <c r="L74" s="117" t="s">
        <v>936</v>
      </c>
      <c r="M74" s="113">
        <v>1</v>
      </c>
      <c r="N74" s="113" t="s">
        <v>891</v>
      </c>
      <c r="O74" s="113" t="s">
        <v>892</v>
      </c>
      <c r="P74" s="93">
        <v>60000</v>
      </c>
      <c r="Q74" s="118">
        <v>15.16</v>
      </c>
      <c r="R74" s="119"/>
      <c r="S74" s="149">
        <f>(M74*P74)-((M74*P74))*Q74/100</f>
        <v>50904</v>
      </c>
    </row>
    <row r="75" spans="1:19" ht="15.75" x14ac:dyDescent="0.25">
      <c r="A75" s="152" t="s">
        <v>43</v>
      </c>
      <c r="B75" s="112">
        <f>M75*VLOOKUP(A75,'[4]STOK MEI'!$B:$BB,3,FALSE)</f>
        <v>200</v>
      </c>
      <c r="C75" s="101">
        <f>S75/B75</f>
        <v>369.39</v>
      </c>
      <c r="D75" s="101">
        <f t="shared" ref="D75:D78" si="18">C75*1.1</f>
        <v>406.32900000000001</v>
      </c>
      <c r="E75" s="101">
        <f t="shared" si="17"/>
        <v>487.59479999999996</v>
      </c>
      <c r="F75" s="102"/>
      <c r="G75" s="113" t="str">
        <f>G74</f>
        <v>KP05/7</v>
      </c>
      <c r="H75" s="114">
        <f t="shared" ref="H75" si="19">H74</f>
        <v>44693</v>
      </c>
      <c r="I75" s="115" t="str">
        <f>I74</f>
        <v>PT PLANET EXCELENCIA PHARMACY</v>
      </c>
      <c r="J75" s="113" t="str">
        <f>VLOOKUP(A75,'[4]STOK MEI'!$B:$BB,2,FALSE)</f>
        <v>Allopurinol tablet 300 mg (7)</v>
      </c>
      <c r="K75" s="116">
        <v>45292</v>
      </c>
      <c r="L75" s="117" t="s">
        <v>937</v>
      </c>
      <c r="M75" s="113">
        <v>2</v>
      </c>
      <c r="N75" s="113" t="s">
        <v>891</v>
      </c>
      <c r="O75" s="113" t="s">
        <v>892</v>
      </c>
      <c r="P75" s="93">
        <v>42000</v>
      </c>
      <c r="Q75" s="118">
        <v>12.05</v>
      </c>
      <c r="R75" s="119"/>
      <c r="S75" s="149">
        <f>(M75*P75)-((M75*P75))*Q75/100</f>
        <v>73878</v>
      </c>
    </row>
    <row r="76" spans="1:19" ht="15.75" x14ac:dyDescent="0.25">
      <c r="A76" s="152" t="s">
        <v>238</v>
      </c>
      <c r="B76" s="112">
        <f>M76*VLOOKUP(A76,'[4]STOK MEI'!$B:$BB,3,FALSE)</f>
        <v>100</v>
      </c>
      <c r="C76" s="101">
        <f>S76/B76</f>
        <v>720.85</v>
      </c>
      <c r="D76" s="101">
        <f t="shared" si="18"/>
        <v>792.93500000000006</v>
      </c>
      <c r="E76" s="101">
        <f t="shared" si="17"/>
        <v>951.52200000000005</v>
      </c>
      <c r="F76" s="102"/>
      <c r="G76" s="113" t="str">
        <f t="shared" ref="G76:I78" si="20">G75</f>
        <v>KP05/7</v>
      </c>
      <c r="H76" s="114">
        <f t="shared" si="20"/>
        <v>44693</v>
      </c>
      <c r="I76" s="115" t="str">
        <f t="shared" si="20"/>
        <v>PT PLANET EXCELENCIA PHARMACY</v>
      </c>
      <c r="J76" s="113" t="str">
        <f>VLOOKUP(A76,'[4]STOK MEI'!$B:$BB,2,FALSE)</f>
        <v>Cefixime Kapsul 100 mg (4)</v>
      </c>
      <c r="K76" s="116">
        <v>45292</v>
      </c>
      <c r="L76" s="117" t="s">
        <v>938</v>
      </c>
      <c r="M76" s="113">
        <v>2</v>
      </c>
      <c r="N76" s="113" t="s">
        <v>891</v>
      </c>
      <c r="O76" s="113" t="s">
        <v>892</v>
      </c>
      <c r="P76" s="93">
        <v>65000</v>
      </c>
      <c r="Q76" s="118">
        <v>44.55</v>
      </c>
      <c r="R76" s="119"/>
      <c r="S76" s="149">
        <f>(M76*P76)-((M76*P76))*Q76/100</f>
        <v>72085</v>
      </c>
    </row>
    <row r="77" spans="1:19" ht="15.75" x14ac:dyDescent="0.25">
      <c r="A77" s="152" t="s">
        <v>248</v>
      </c>
      <c r="B77" s="112">
        <f>M77*VLOOKUP(A77,'[4]STOK MEI'!$B:$BB,3,FALSE)</f>
        <v>200</v>
      </c>
      <c r="C77" s="101">
        <f>S77/B77</f>
        <v>1585.6107999999999</v>
      </c>
      <c r="D77" s="101">
        <f t="shared" si="18"/>
        <v>1744.1718800000001</v>
      </c>
      <c r="E77" s="101">
        <f t="shared" si="17"/>
        <v>2093.0062560000001</v>
      </c>
      <c r="F77" s="102"/>
      <c r="G77" s="113" t="str">
        <f t="shared" si="20"/>
        <v>KP05/7</v>
      </c>
      <c r="H77" s="114">
        <f t="shared" si="20"/>
        <v>44693</v>
      </c>
      <c r="I77" s="115" t="str">
        <f t="shared" si="20"/>
        <v>PT PLANET EXCELENCIA PHARMACY</v>
      </c>
      <c r="J77" s="113" t="str">
        <f>VLOOKUP(A77,'[4]STOK MEI'!$B:$BB,2,FALSE)</f>
        <v>Cefixime Kapsul 200 mg (5)</v>
      </c>
      <c r="K77" s="116">
        <v>45139</v>
      </c>
      <c r="L77" s="117" t="s">
        <v>939</v>
      </c>
      <c r="M77" s="113">
        <v>2</v>
      </c>
      <c r="N77" s="113" t="s">
        <v>891</v>
      </c>
      <c r="O77" s="113" t="s">
        <v>892</v>
      </c>
      <c r="P77" s="93">
        <v>366700</v>
      </c>
      <c r="Q77" s="118">
        <v>56.76</v>
      </c>
      <c r="R77" s="119"/>
      <c r="S77" s="149">
        <f>(M77*P77)-((M77*P77))*Q77/100</f>
        <v>317122.15999999997</v>
      </c>
    </row>
    <row r="78" spans="1:19" ht="15.75" x14ac:dyDescent="0.25">
      <c r="A78" s="154" t="s">
        <v>360</v>
      </c>
      <c r="B78" s="112">
        <f>M78*VLOOKUP(A78,'[4]STOK MEI'!$B:$BB,3,FALSE)</f>
        <v>100</v>
      </c>
      <c r="C78" s="101">
        <f>S78/B78</f>
        <v>127.995</v>
      </c>
      <c r="D78" s="101">
        <f t="shared" si="18"/>
        <v>140.79450000000003</v>
      </c>
      <c r="E78" s="101">
        <f t="shared" si="17"/>
        <v>168.95340000000002</v>
      </c>
      <c r="F78" s="102"/>
      <c r="G78" s="113" t="str">
        <f t="shared" si="20"/>
        <v>KP05/7</v>
      </c>
      <c r="H78" s="114">
        <f t="shared" si="20"/>
        <v>44693</v>
      </c>
      <c r="I78" s="115" t="str">
        <f t="shared" si="20"/>
        <v>PT PLANET EXCELENCIA PHARMACY</v>
      </c>
      <c r="J78" s="113" t="str">
        <f>VLOOKUP(A78,'[4]STOK MEI'!$B:$BB,2,FALSE)</f>
        <v>Domperidon tablet 10 mg (8)</v>
      </c>
      <c r="K78" s="116">
        <v>45566</v>
      </c>
      <c r="L78" s="117" t="s">
        <v>940</v>
      </c>
      <c r="M78" s="113">
        <v>1</v>
      </c>
      <c r="N78" s="113" t="s">
        <v>891</v>
      </c>
      <c r="O78" s="113" t="s">
        <v>892</v>
      </c>
      <c r="P78" s="93">
        <v>17500</v>
      </c>
      <c r="Q78" s="118">
        <v>26.86</v>
      </c>
      <c r="R78" s="119"/>
      <c r="S78" s="149">
        <f>(M78*P78)-((M78*P78))*Q78/100</f>
        <v>12799.5</v>
      </c>
    </row>
    <row r="79" spans="1:19" ht="15.75" x14ac:dyDescent="0.25">
      <c r="A79" s="129"/>
      <c r="B79" s="130"/>
      <c r="C79" s="131"/>
      <c r="D79" s="131"/>
      <c r="E79" s="132"/>
      <c r="F79" s="128"/>
      <c r="G79" s="133"/>
      <c r="H79" s="134"/>
      <c r="I79" s="135"/>
      <c r="J79" s="136"/>
      <c r="K79" s="137"/>
      <c r="L79" s="138"/>
      <c r="M79" s="133"/>
      <c r="N79" s="139"/>
      <c r="O79" s="139"/>
      <c r="P79" s="139"/>
      <c r="Q79" s="139"/>
      <c r="R79" s="140" t="s">
        <v>912</v>
      </c>
      <c r="S79" s="141">
        <f>SUM(S74:S78)</f>
        <v>526788.65999999992</v>
      </c>
    </row>
    <row r="80" spans="1:19" ht="15.75" x14ac:dyDescent="0.25">
      <c r="A80" s="129"/>
      <c r="B80" s="130"/>
      <c r="C80" s="131"/>
      <c r="D80" s="131"/>
      <c r="E80" s="132"/>
      <c r="F80" s="128"/>
      <c r="G80" s="133"/>
      <c r="H80" s="134"/>
      <c r="I80" s="135"/>
      <c r="J80" s="136"/>
      <c r="K80" s="137"/>
      <c r="L80" s="138"/>
      <c r="M80" s="133"/>
      <c r="N80" s="139"/>
      <c r="O80" s="139"/>
      <c r="P80" s="139"/>
      <c r="Q80" s="139"/>
      <c r="R80" s="140" t="s">
        <v>913</v>
      </c>
      <c r="S80" s="142"/>
    </row>
    <row r="81" spans="1:19" ht="15.75" x14ac:dyDescent="0.25">
      <c r="A81" s="143"/>
      <c r="B81" s="144"/>
      <c r="C81" s="144"/>
      <c r="D81" s="144"/>
      <c r="E81" s="144"/>
      <c r="F81" s="144"/>
      <c r="G81" s="133"/>
      <c r="H81" s="134"/>
      <c r="I81" s="135"/>
      <c r="J81" s="136"/>
      <c r="K81" s="137"/>
      <c r="L81" s="138"/>
      <c r="M81" s="133"/>
      <c r="N81" s="139"/>
      <c r="O81" s="139"/>
      <c r="P81" s="139"/>
      <c r="Q81" s="139"/>
      <c r="R81" s="140" t="s">
        <v>914</v>
      </c>
      <c r="S81" s="142">
        <f>S79</f>
        <v>526788.65999999992</v>
      </c>
    </row>
    <row r="82" spans="1:19" ht="15.75" x14ac:dyDescent="0.25">
      <c r="A82" s="143"/>
      <c r="B82" s="144"/>
      <c r="C82" s="144"/>
      <c r="D82" s="144"/>
      <c r="E82" s="144"/>
      <c r="F82" s="144"/>
      <c r="G82" s="133"/>
      <c r="H82" s="134"/>
      <c r="I82" s="135"/>
      <c r="J82" s="136"/>
      <c r="K82" s="137"/>
      <c r="L82" s="138"/>
      <c r="M82" s="133"/>
      <c r="N82" s="139"/>
      <c r="O82" s="139"/>
      <c r="P82" s="139"/>
      <c r="Q82" s="139"/>
      <c r="R82" s="145" t="s">
        <v>915</v>
      </c>
      <c r="S82" s="146">
        <v>57945</v>
      </c>
    </row>
    <row r="83" spans="1:19" ht="15.75" x14ac:dyDescent="0.25">
      <c r="A83" s="143"/>
      <c r="B83" s="144"/>
      <c r="C83" s="144"/>
      <c r="D83" s="144"/>
      <c r="E83" s="144"/>
      <c r="F83" s="144"/>
      <c r="G83" s="133"/>
      <c r="H83" s="134"/>
      <c r="I83" s="135"/>
      <c r="J83" s="136"/>
      <c r="K83" s="137"/>
      <c r="L83" s="138"/>
      <c r="M83" s="133"/>
      <c r="N83" s="139"/>
      <c r="O83" s="139"/>
      <c r="P83" s="139"/>
      <c r="Q83" s="139"/>
      <c r="R83" s="145" t="s">
        <v>916</v>
      </c>
      <c r="S83" s="147">
        <f>S81+S82</f>
        <v>584733.65999999992</v>
      </c>
    </row>
    <row r="86" spans="1:19" ht="15.75" x14ac:dyDescent="0.25">
      <c r="A86" s="98" t="s">
        <v>873</v>
      </c>
      <c r="B86" s="99" t="s">
        <v>871</v>
      </c>
      <c r="C86" s="100" t="s">
        <v>3</v>
      </c>
      <c r="D86" s="100" t="s">
        <v>874</v>
      </c>
      <c r="E86" s="101" t="s">
        <v>875</v>
      </c>
      <c r="F86" s="102"/>
      <c r="G86" s="103" t="s">
        <v>876</v>
      </c>
      <c r="H86" s="104" t="s">
        <v>877</v>
      </c>
      <c r="I86" s="103" t="s">
        <v>878</v>
      </c>
      <c r="J86" s="103" t="s">
        <v>879</v>
      </c>
      <c r="K86" s="105" t="s">
        <v>880</v>
      </c>
      <c r="L86" s="106" t="s">
        <v>881</v>
      </c>
      <c r="M86" s="103" t="s">
        <v>882</v>
      </c>
      <c r="N86" s="103" t="s">
        <v>883</v>
      </c>
      <c r="O86" s="103" t="s">
        <v>941</v>
      </c>
      <c r="P86" s="107" t="s">
        <v>885</v>
      </c>
      <c r="Q86" s="108" t="s">
        <v>886</v>
      </c>
      <c r="R86" s="109" t="s">
        <v>887</v>
      </c>
      <c r="S86" s="110" t="s">
        <v>888</v>
      </c>
    </row>
    <row r="87" spans="1:19" ht="15.75" x14ac:dyDescent="0.25">
      <c r="A87" s="157" t="s">
        <v>794</v>
      </c>
      <c r="B87" s="112">
        <f>M87*VLOOKUP(A87,'[4]STOK MEI'!$B:$BB,3,FALSE)</f>
        <v>100</v>
      </c>
      <c r="C87" s="101">
        <f>D87/1.1</f>
        <v>764.5454545454545</v>
      </c>
      <c r="D87" s="101">
        <f>S87/B87</f>
        <v>841</v>
      </c>
      <c r="E87" s="101">
        <f t="shared" ref="E87" si="21">D87*1.2</f>
        <v>1009.1999999999999</v>
      </c>
      <c r="F87" s="102"/>
      <c r="G87" s="113" t="s">
        <v>942</v>
      </c>
      <c r="H87" s="114">
        <v>44694</v>
      </c>
      <c r="I87" s="115" t="s">
        <v>195</v>
      </c>
      <c r="J87" s="113" t="str">
        <f>VLOOKUP(A87,'[4]STOK MEI'!$B:$BB,2,FALSE)</f>
        <v>Simvastatin tablet 20 mg (4)</v>
      </c>
      <c r="K87" s="116">
        <v>45352</v>
      </c>
      <c r="L87" s="117" t="s">
        <v>943</v>
      </c>
      <c r="M87" s="113">
        <v>1</v>
      </c>
      <c r="N87" s="113" t="s">
        <v>891</v>
      </c>
      <c r="O87" s="113" t="s">
        <v>944</v>
      </c>
      <c r="P87" s="93"/>
      <c r="Q87" s="118"/>
      <c r="R87" s="119">
        <v>84100</v>
      </c>
      <c r="S87" s="120">
        <f>R87*M87</f>
        <v>84100</v>
      </c>
    </row>
    <row r="88" spans="1:19" ht="15.75" x14ac:dyDescent="0.25">
      <c r="A88" s="129"/>
      <c r="B88" s="130"/>
      <c r="C88" s="131"/>
      <c r="D88" s="131"/>
      <c r="E88" s="132"/>
      <c r="F88" s="128"/>
      <c r="G88" s="133"/>
      <c r="H88" s="134"/>
      <c r="I88" s="135"/>
      <c r="J88" s="136"/>
      <c r="K88" s="137"/>
      <c r="L88" s="138"/>
      <c r="M88" s="133"/>
      <c r="N88" s="139"/>
      <c r="O88" s="139"/>
      <c r="P88" s="139"/>
      <c r="Q88" s="139"/>
      <c r="R88" s="140" t="s">
        <v>912</v>
      </c>
      <c r="S88" s="141">
        <f>S87</f>
        <v>84100</v>
      </c>
    </row>
    <row r="89" spans="1:19" ht="15.75" x14ac:dyDescent="0.25">
      <c r="A89" s="129"/>
      <c r="B89" s="130"/>
      <c r="C89" s="131"/>
      <c r="D89" s="131"/>
      <c r="E89" s="132"/>
      <c r="F89" s="128"/>
      <c r="G89" s="133"/>
      <c r="H89" s="134"/>
      <c r="I89" s="135"/>
      <c r="J89" s="136"/>
      <c r="K89" s="137"/>
      <c r="L89" s="138"/>
      <c r="M89" s="133"/>
      <c r="N89" s="139"/>
      <c r="O89" s="139"/>
      <c r="P89" s="139"/>
      <c r="Q89" s="139"/>
      <c r="R89" s="140" t="s">
        <v>913</v>
      </c>
      <c r="S89" s="142"/>
    </row>
    <row r="90" spans="1:19" ht="15.75" x14ac:dyDescent="0.25">
      <c r="A90" s="143"/>
      <c r="B90" s="144"/>
      <c r="C90" s="144"/>
      <c r="D90" s="144"/>
      <c r="E90" s="144"/>
      <c r="F90" s="144"/>
      <c r="G90" s="133"/>
      <c r="H90" s="134"/>
      <c r="I90" s="135"/>
      <c r="J90" s="136"/>
      <c r="K90" s="137"/>
      <c r="L90" s="138"/>
      <c r="M90" s="133"/>
      <c r="N90" s="139"/>
      <c r="O90" s="139"/>
      <c r="P90" s="139"/>
      <c r="Q90" s="139"/>
      <c r="R90" s="140" t="s">
        <v>914</v>
      </c>
      <c r="S90" s="142">
        <f>S88</f>
        <v>84100</v>
      </c>
    </row>
    <row r="91" spans="1:19" ht="15.75" x14ac:dyDescent="0.25">
      <c r="A91" s="143"/>
      <c r="B91" s="144"/>
      <c r="C91" s="144"/>
      <c r="D91" s="144"/>
      <c r="E91" s="144"/>
      <c r="F91" s="144"/>
      <c r="G91" s="133"/>
      <c r="H91" s="134"/>
      <c r="I91" s="135"/>
      <c r="J91" s="136"/>
      <c r="K91" s="137"/>
      <c r="L91" s="138"/>
      <c r="M91" s="133"/>
      <c r="N91" s="139"/>
      <c r="O91" s="139"/>
      <c r="P91" s="139"/>
      <c r="Q91" s="139"/>
      <c r="R91" s="145" t="s">
        <v>915</v>
      </c>
      <c r="S91" s="146"/>
    </row>
    <row r="92" spans="1:19" ht="15.75" x14ac:dyDescent="0.25">
      <c r="A92" s="143"/>
      <c r="B92" s="144"/>
      <c r="C92" s="144"/>
      <c r="D92" s="144"/>
      <c r="E92" s="144"/>
      <c r="F92" s="144"/>
      <c r="G92" s="133"/>
      <c r="H92" s="134"/>
      <c r="I92" s="135"/>
      <c r="J92" s="136"/>
      <c r="K92" s="137"/>
      <c r="L92" s="138"/>
      <c r="M92" s="133"/>
      <c r="N92" s="139"/>
      <c r="O92" s="139"/>
      <c r="P92" s="139"/>
      <c r="Q92" s="139"/>
      <c r="R92" s="145" t="s">
        <v>916</v>
      </c>
      <c r="S92" s="147">
        <f>S90+S91</f>
        <v>84100</v>
      </c>
    </row>
    <row r="95" spans="1:19" ht="15.75" x14ac:dyDescent="0.25">
      <c r="A95" s="98" t="s">
        <v>873</v>
      </c>
      <c r="B95" s="99" t="s">
        <v>871</v>
      </c>
      <c r="C95" s="100" t="s">
        <v>3</v>
      </c>
      <c r="D95" s="100" t="s">
        <v>874</v>
      </c>
      <c r="E95" s="101" t="s">
        <v>875</v>
      </c>
      <c r="F95" s="102"/>
      <c r="G95" s="103" t="s">
        <v>876</v>
      </c>
      <c r="H95" s="104" t="s">
        <v>877</v>
      </c>
      <c r="I95" s="103" t="s">
        <v>878</v>
      </c>
      <c r="J95" s="103" t="s">
        <v>879</v>
      </c>
      <c r="K95" s="105" t="s">
        <v>880</v>
      </c>
      <c r="L95" s="106" t="s">
        <v>881</v>
      </c>
      <c r="M95" s="103" t="s">
        <v>882</v>
      </c>
      <c r="N95" s="103" t="s">
        <v>883</v>
      </c>
      <c r="O95" s="103" t="s">
        <v>884</v>
      </c>
      <c r="P95" s="107" t="s">
        <v>885</v>
      </c>
      <c r="Q95" s="108" t="s">
        <v>886</v>
      </c>
      <c r="R95" s="109" t="s">
        <v>887</v>
      </c>
      <c r="S95" s="110" t="s">
        <v>888</v>
      </c>
    </row>
    <row r="96" spans="1:19" ht="15.75" x14ac:dyDescent="0.25">
      <c r="A96" s="156" t="s">
        <v>259</v>
      </c>
      <c r="B96" s="112">
        <f>M96*VLOOKUP(A96,'[4]STOK MEI'!$B:$BB,3,FALSE)</f>
        <v>12</v>
      </c>
      <c r="C96" s="101">
        <f>S96/B96</f>
        <v>17325</v>
      </c>
      <c r="D96" s="101">
        <f>C96*1.1</f>
        <v>19057.5</v>
      </c>
      <c r="E96" s="101">
        <f t="shared" ref="E96" si="22">D96*1.2</f>
        <v>22869</v>
      </c>
      <c r="F96" s="102"/>
      <c r="G96" s="113" t="s">
        <v>945</v>
      </c>
      <c r="H96" s="114">
        <v>44698</v>
      </c>
      <c r="I96" s="115" t="s">
        <v>918</v>
      </c>
      <c r="J96" s="113" t="str">
        <f>VLOOKUP(A96,'[4]STOK MEI'!$B:$BB,2,FALSE)</f>
        <v>Cendo Lyteers MND (4)</v>
      </c>
      <c r="K96" s="116">
        <v>45689</v>
      </c>
      <c r="L96" s="117" t="s">
        <v>946</v>
      </c>
      <c r="M96" s="113">
        <v>12</v>
      </c>
      <c r="N96" s="113" t="s">
        <v>891</v>
      </c>
      <c r="O96" s="113" t="s">
        <v>892</v>
      </c>
      <c r="P96" s="93">
        <v>19250</v>
      </c>
      <c r="Q96" s="118">
        <v>10</v>
      </c>
      <c r="R96" s="119"/>
      <c r="S96" s="158">
        <f>(M96*P96)-((M96*P96))*Q96/100</f>
        <v>207900</v>
      </c>
    </row>
    <row r="97" spans="1:19" ht="15.75" x14ac:dyDescent="0.25">
      <c r="A97" s="129"/>
      <c r="B97" s="130"/>
      <c r="C97" s="131"/>
      <c r="D97" s="131"/>
      <c r="E97" s="132"/>
      <c r="F97" s="128"/>
      <c r="G97" s="133"/>
      <c r="H97" s="134"/>
      <c r="I97" s="135"/>
      <c r="J97" s="136"/>
      <c r="K97" s="137"/>
      <c r="L97" s="138"/>
      <c r="M97" s="133"/>
      <c r="N97" s="139"/>
      <c r="O97" s="139"/>
      <c r="P97" s="139"/>
      <c r="Q97" s="139"/>
      <c r="R97" s="140" t="s">
        <v>912</v>
      </c>
      <c r="S97" s="141">
        <f>SUM(S96:S96)</f>
        <v>207900</v>
      </c>
    </row>
    <row r="98" spans="1:19" ht="15.75" x14ac:dyDescent="0.25">
      <c r="A98" s="129"/>
      <c r="B98" s="130"/>
      <c r="C98" s="131"/>
      <c r="D98" s="131"/>
      <c r="E98" s="132"/>
      <c r="F98" s="128"/>
      <c r="G98" s="133"/>
      <c r="H98" s="134"/>
      <c r="I98" s="135"/>
      <c r="J98" s="136"/>
      <c r="K98" s="137"/>
      <c r="L98" s="138"/>
      <c r="M98" s="133"/>
      <c r="N98" s="139"/>
      <c r="O98" s="139"/>
      <c r="P98" s="139"/>
      <c r="Q98" s="139"/>
      <c r="R98" s="140" t="s">
        <v>913</v>
      </c>
      <c r="S98" s="142"/>
    </row>
    <row r="99" spans="1:19" ht="15.75" x14ac:dyDescent="0.25">
      <c r="A99" s="143"/>
      <c r="B99" s="144"/>
      <c r="C99" s="144"/>
      <c r="D99" s="144"/>
      <c r="E99" s="144"/>
      <c r="F99" s="144"/>
      <c r="G99" s="133"/>
      <c r="H99" s="134"/>
      <c r="I99" s="135"/>
      <c r="J99" s="136"/>
      <c r="K99" s="137"/>
      <c r="L99" s="138"/>
      <c r="M99" s="133"/>
      <c r="N99" s="139"/>
      <c r="O99" s="139"/>
      <c r="P99" s="139"/>
      <c r="Q99" s="139"/>
      <c r="R99" s="140" t="s">
        <v>914</v>
      </c>
      <c r="S99" s="142">
        <f>S97</f>
        <v>207900</v>
      </c>
    </row>
    <row r="100" spans="1:19" ht="15.75" x14ac:dyDescent="0.25">
      <c r="A100" s="143"/>
      <c r="B100" s="144"/>
      <c r="C100" s="144"/>
      <c r="D100" s="144"/>
      <c r="E100" s="144"/>
      <c r="F100" s="144"/>
      <c r="G100" s="133"/>
      <c r="H100" s="134"/>
      <c r="I100" s="135"/>
      <c r="J100" s="136"/>
      <c r="K100" s="137"/>
      <c r="L100" s="138"/>
      <c r="M100" s="133"/>
      <c r="N100" s="139"/>
      <c r="O100" s="139"/>
      <c r="P100" s="139"/>
      <c r="Q100" s="139"/>
      <c r="R100" s="145" t="s">
        <v>915</v>
      </c>
      <c r="S100" s="146">
        <v>22869</v>
      </c>
    </row>
    <row r="101" spans="1:19" ht="15.75" x14ac:dyDescent="0.25">
      <c r="A101" s="143"/>
      <c r="B101" s="144"/>
      <c r="C101" s="144"/>
      <c r="D101" s="144"/>
      <c r="E101" s="144"/>
      <c r="F101" s="144"/>
      <c r="G101" s="133"/>
      <c r="H101" s="134"/>
      <c r="I101" s="135"/>
      <c r="J101" s="136"/>
      <c r="K101" s="137"/>
      <c r="L101" s="138"/>
      <c r="M101" s="133"/>
      <c r="N101" s="139"/>
      <c r="O101" s="139"/>
      <c r="P101" s="139"/>
      <c r="Q101" s="139"/>
      <c r="R101" s="145" t="s">
        <v>916</v>
      </c>
      <c r="S101" s="147">
        <f>S99+S100</f>
        <v>230769</v>
      </c>
    </row>
    <row r="104" spans="1:19" ht="15.75" x14ac:dyDescent="0.25">
      <c r="A104" s="98" t="s">
        <v>873</v>
      </c>
      <c r="B104" s="99" t="s">
        <v>871</v>
      </c>
      <c r="C104" s="100" t="s">
        <v>3</v>
      </c>
      <c r="D104" s="100" t="s">
        <v>874</v>
      </c>
      <c r="E104" s="101" t="s">
        <v>875</v>
      </c>
      <c r="F104" s="102"/>
      <c r="G104" s="103" t="s">
        <v>876</v>
      </c>
      <c r="H104" s="104" t="s">
        <v>877</v>
      </c>
      <c r="I104" s="103" t="s">
        <v>878</v>
      </c>
      <c r="J104" s="103" t="s">
        <v>879</v>
      </c>
      <c r="K104" s="105" t="s">
        <v>880</v>
      </c>
      <c r="L104" s="106" t="s">
        <v>881</v>
      </c>
      <c r="M104" s="103" t="s">
        <v>882</v>
      </c>
      <c r="N104" s="103" t="s">
        <v>883</v>
      </c>
      <c r="O104" s="103" t="s">
        <v>884</v>
      </c>
      <c r="P104" s="107" t="s">
        <v>885</v>
      </c>
      <c r="Q104" s="108" t="s">
        <v>886</v>
      </c>
      <c r="R104" s="109" t="s">
        <v>887</v>
      </c>
      <c r="S104" s="110" t="s">
        <v>888</v>
      </c>
    </row>
    <row r="105" spans="1:19" ht="15.75" x14ac:dyDescent="0.25">
      <c r="A105" s="152" t="s">
        <v>38</v>
      </c>
      <c r="B105" s="112">
        <f>M105*VLOOKUP(A105,'[4]STOK MEI'!$B:$BB,3,FALSE)</f>
        <v>100</v>
      </c>
      <c r="C105" s="101">
        <f>D105/1.1</f>
        <v>156.36363636363635</v>
      </c>
      <c r="D105" s="101">
        <f>S105/B105</f>
        <v>172</v>
      </c>
      <c r="E105" s="101">
        <f t="shared" ref="E105:E107" si="23">D105*1.2</f>
        <v>206.4</v>
      </c>
      <c r="F105" s="102"/>
      <c r="G105" s="113" t="s">
        <v>947</v>
      </c>
      <c r="H105" s="114">
        <v>44699</v>
      </c>
      <c r="I105" s="115" t="s">
        <v>65</v>
      </c>
      <c r="J105" s="113" t="str">
        <f>VLOOKUP(A105,'[4]STOK MEI'!$B:$BB,2,FALSE)</f>
        <v>Allopurinol tablet 100mg (17)</v>
      </c>
      <c r="K105" s="116">
        <v>45323</v>
      </c>
      <c r="L105" s="117" t="s">
        <v>948</v>
      </c>
      <c r="M105" s="113">
        <v>1</v>
      </c>
      <c r="N105" s="113" t="s">
        <v>891</v>
      </c>
      <c r="O105" s="113" t="s">
        <v>892</v>
      </c>
      <c r="P105" s="93"/>
      <c r="Q105" s="118"/>
      <c r="R105" s="119">
        <v>17200</v>
      </c>
      <c r="S105" s="120">
        <f>R105*M105</f>
        <v>17200</v>
      </c>
    </row>
    <row r="106" spans="1:19" ht="15.75" x14ac:dyDescent="0.25">
      <c r="A106" s="152" t="s">
        <v>73</v>
      </c>
      <c r="B106" s="112">
        <f>M106*VLOOKUP(A106,'[4]STOK MEI'!$B:$BB,3,FALSE)</f>
        <v>300</v>
      </c>
      <c r="C106" s="101">
        <f t="shared" ref="C106:C107" si="24">D106/1.1</f>
        <v>196.81818181818181</v>
      </c>
      <c r="D106" s="101">
        <f>S106/B106</f>
        <v>216.5</v>
      </c>
      <c r="E106" s="101">
        <f t="shared" si="23"/>
        <v>259.8</v>
      </c>
      <c r="F106" s="102"/>
      <c r="G106" s="113" t="str">
        <f>G105</f>
        <v>KP05/10</v>
      </c>
      <c r="H106" s="114">
        <f t="shared" ref="H106" si="25">H105</f>
        <v>44699</v>
      </c>
      <c r="I106" s="115" t="str">
        <f>I105</f>
        <v>PT KUDAMAS JAYA MAKMUR SENTOSA</v>
      </c>
      <c r="J106" s="113" t="str">
        <f>VLOOKUP(A106,'[4]STOK MEI'!$B:$BB,2,FALSE)</f>
        <v>Amlodipine tablet  5 mg (16)</v>
      </c>
      <c r="K106" s="116">
        <v>45352</v>
      </c>
      <c r="L106" s="117" t="s">
        <v>899</v>
      </c>
      <c r="M106" s="113">
        <v>3</v>
      </c>
      <c r="N106" s="113" t="s">
        <v>891</v>
      </c>
      <c r="O106" s="113" t="s">
        <v>892</v>
      </c>
      <c r="P106" s="93"/>
      <c r="Q106" s="118"/>
      <c r="R106" s="119">
        <v>21650</v>
      </c>
      <c r="S106" s="120">
        <f>R106*M106</f>
        <v>64950</v>
      </c>
    </row>
    <row r="107" spans="1:19" ht="15.75" x14ac:dyDescent="0.25">
      <c r="A107" s="155" t="s">
        <v>592</v>
      </c>
      <c r="B107" s="112">
        <f>M107*VLOOKUP(A107,'[4]STOK MEI'!$B:$BB,3,FALSE)</f>
        <v>600</v>
      </c>
      <c r="C107" s="101">
        <f t="shared" si="24"/>
        <v>159.09090909090907</v>
      </c>
      <c r="D107" s="101">
        <f>S107/B107</f>
        <v>175</v>
      </c>
      <c r="E107" s="101">
        <f t="shared" si="23"/>
        <v>210</v>
      </c>
      <c r="F107" s="102"/>
      <c r="G107" s="113" t="str">
        <f t="shared" ref="G107:I107" si="26">G106</f>
        <v>KP05/10</v>
      </c>
      <c r="H107" s="114">
        <f t="shared" si="26"/>
        <v>44699</v>
      </c>
      <c r="I107" s="115" t="str">
        <f t="shared" si="26"/>
        <v>PT KUDAMAS JAYA MAKMUR SENTOSA</v>
      </c>
      <c r="J107" s="113" t="str">
        <f>VLOOKUP(A107,'[4]STOK MEI'!$B:$BB,2,FALSE)</f>
        <v xml:space="preserve">Metformin tablet 500 mg (13) </v>
      </c>
      <c r="K107" s="116">
        <v>45383</v>
      </c>
      <c r="L107" s="117" t="s">
        <v>949</v>
      </c>
      <c r="M107" s="113">
        <v>3</v>
      </c>
      <c r="N107" s="113" t="s">
        <v>891</v>
      </c>
      <c r="O107" s="113" t="s">
        <v>892</v>
      </c>
      <c r="P107" s="93"/>
      <c r="Q107" s="118"/>
      <c r="R107" s="119">
        <v>35000</v>
      </c>
      <c r="S107" s="120">
        <f>R107*M107</f>
        <v>105000</v>
      </c>
    </row>
    <row r="108" spans="1:19" ht="15.75" x14ac:dyDescent="0.25">
      <c r="A108" s="129"/>
      <c r="B108" s="130"/>
      <c r="C108" s="131"/>
      <c r="D108" s="131"/>
      <c r="E108" s="132"/>
      <c r="F108" s="128"/>
      <c r="G108" s="133"/>
      <c r="H108" s="134"/>
      <c r="I108" s="135"/>
      <c r="J108" s="136"/>
      <c r="K108" s="137"/>
      <c r="L108" s="138"/>
      <c r="M108" s="133"/>
      <c r="N108" s="139"/>
      <c r="O108" s="139"/>
      <c r="P108" s="139"/>
      <c r="Q108" s="139"/>
      <c r="R108" s="140" t="s">
        <v>912</v>
      </c>
      <c r="S108" s="141">
        <f>SUM(S105:S107)</f>
        <v>187150</v>
      </c>
    </row>
    <row r="109" spans="1:19" ht="15.75" x14ac:dyDescent="0.25">
      <c r="A109" s="129"/>
      <c r="B109" s="130"/>
      <c r="C109" s="131"/>
      <c r="D109" s="131"/>
      <c r="E109" s="132"/>
      <c r="F109" s="128"/>
      <c r="G109" s="133"/>
      <c r="H109" s="134"/>
      <c r="I109" s="135"/>
      <c r="J109" s="136"/>
      <c r="K109" s="137"/>
      <c r="L109" s="138"/>
      <c r="M109" s="133"/>
      <c r="N109" s="139"/>
      <c r="O109" s="139"/>
      <c r="P109" s="139"/>
      <c r="Q109" s="139"/>
      <c r="R109" s="140" t="s">
        <v>913</v>
      </c>
      <c r="S109" s="142"/>
    </row>
    <row r="110" spans="1:19" ht="15.75" x14ac:dyDescent="0.25">
      <c r="A110" s="143"/>
      <c r="B110" s="144"/>
      <c r="C110" s="144"/>
      <c r="D110" s="144"/>
      <c r="E110" s="144"/>
      <c r="F110" s="144"/>
      <c r="G110" s="133"/>
      <c r="H110" s="134"/>
      <c r="I110" s="135"/>
      <c r="J110" s="136"/>
      <c r="K110" s="137"/>
      <c r="L110" s="138"/>
      <c r="M110" s="133"/>
      <c r="N110" s="139"/>
      <c r="O110" s="139"/>
      <c r="P110" s="139"/>
      <c r="Q110" s="139"/>
      <c r="R110" s="140" t="s">
        <v>914</v>
      </c>
      <c r="S110" s="142">
        <f>S108</f>
        <v>187150</v>
      </c>
    </row>
    <row r="111" spans="1:19" ht="15.75" x14ac:dyDescent="0.25">
      <c r="A111" s="143"/>
      <c r="B111" s="144"/>
      <c r="C111" s="144"/>
      <c r="D111" s="144"/>
      <c r="E111" s="144"/>
      <c r="F111" s="144"/>
      <c r="G111" s="133"/>
      <c r="H111" s="134"/>
      <c r="I111" s="135"/>
      <c r="J111" s="136"/>
      <c r="K111" s="137"/>
      <c r="L111" s="138"/>
      <c r="M111" s="133"/>
      <c r="N111" s="139"/>
      <c r="O111" s="139"/>
      <c r="P111" s="139"/>
      <c r="Q111" s="139"/>
      <c r="R111" s="145" t="s">
        <v>915</v>
      </c>
      <c r="S111" s="146"/>
    </row>
    <row r="112" spans="1:19" ht="15.75" x14ac:dyDescent="0.25">
      <c r="A112" s="143"/>
      <c r="B112" s="144"/>
      <c r="C112" s="144"/>
      <c r="D112" s="144"/>
      <c r="E112" s="144"/>
      <c r="F112" s="144"/>
      <c r="G112" s="133"/>
      <c r="H112" s="134"/>
      <c r="I112" s="135"/>
      <c r="J112" s="136"/>
      <c r="K112" s="137"/>
      <c r="L112" s="138"/>
      <c r="M112" s="133"/>
      <c r="N112" s="139"/>
      <c r="O112" s="139"/>
      <c r="P112" s="139"/>
      <c r="Q112" s="139"/>
      <c r="R112" s="145" t="s">
        <v>916</v>
      </c>
      <c r="S112" s="147">
        <f>S110+S111</f>
        <v>187150</v>
      </c>
    </row>
    <row r="115" spans="1:19" ht="15.75" x14ac:dyDescent="0.25">
      <c r="A115" s="98" t="s">
        <v>873</v>
      </c>
      <c r="B115" s="99" t="s">
        <v>871</v>
      </c>
      <c r="C115" s="100" t="s">
        <v>3</v>
      </c>
      <c r="D115" s="100" t="s">
        <v>874</v>
      </c>
      <c r="E115" s="101" t="s">
        <v>875</v>
      </c>
      <c r="F115" s="102"/>
      <c r="G115" s="103" t="s">
        <v>876</v>
      </c>
      <c r="H115" s="104" t="s">
        <v>877</v>
      </c>
      <c r="I115" s="103" t="s">
        <v>878</v>
      </c>
      <c r="J115" s="103" t="s">
        <v>879</v>
      </c>
      <c r="K115" s="105" t="s">
        <v>880</v>
      </c>
      <c r="L115" s="106" t="s">
        <v>881</v>
      </c>
      <c r="M115" s="103" t="s">
        <v>882</v>
      </c>
      <c r="N115" s="103" t="s">
        <v>883</v>
      </c>
      <c r="O115" s="103" t="s">
        <v>884</v>
      </c>
      <c r="P115" s="107" t="s">
        <v>885</v>
      </c>
      <c r="Q115" s="108" t="s">
        <v>886</v>
      </c>
      <c r="R115" s="109" t="s">
        <v>887</v>
      </c>
      <c r="S115" s="110" t="s">
        <v>888</v>
      </c>
    </row>
    <row r="116" spans="1:19" ht="15.75" x14ac:dyDescent="0.25">
      <c r="A116" s="152" t="s">
        <v>476</v>
      </c>
      <c r="B116" s="112">
        <f>M116*VLOOKUP(A116,'[4]STOK MEI'!$B:$BB,3,FALSE)</f>
        <v>20</v>
      </c>
      <c r="C116" s="101">
        <f>D116/1.1</f>
        <v>2637.409090909091</v>
      </c>
      <c r="D116" s="101">
        <f>S116/B116</f>
        <v>2901.15</v>
      </c>
      <c r="E116" s="101">
        <f t="shared" ref="E116" si="27">D116*1.2</f>
        <v>3481.38</v>
      </c>
      <c r="F116" s="102"/>
      <c r="G116" s="113" t="s">
        <v>950</v>
      </c>
      <c r="H116" s="114">
        <v>44699</v>
      </c>
      <c r="I116" s="115" t="s">
        <v>65</v>
      </c>
      <c r="J116" s="113" t="str">
        <f>VLOOKUP(A116,'[4]STOK MEI'!$B:$BB,2,FALSE)</f>
        <v>Hansaplast Rol 1 m (4)</v>
      </c>
      <c r="K116" s="116">
        <v>45597</v>
      </c>
      <c r="L116" s="117" t="s">
        <v>951</v>
      </c>
      <c r="M116" s="113">
        <v>1</v>
      </c>
      <c r="N116" s="113" t="s">
        <v>891</v>
      </c>
      <c r="O116" s="113" t="s">
        <v>892</v>
      </c>
      <c r="P116" s="93"/>
      <c r="Q116" s="118"/>
      <c r="R116" s="119">
        <v>58023</v>
      </c>
      <c r="S116" s="120">
        <f>R116*M116</f>
        <v>58023</v>
      </c>
    </row>
    <row r="117" spans="1:19" ht="15.75" x14ac:dyDescent="0.25">
      <c r="A117" s="129"/>
      <c r="B117" s="130"/>
      <c r="C117" s="131"/>
      <c r="D117" s="131"/>
      <c r="E117" s="132"/>
      <c r="F117" s="128"/>
      <c r="G117" s="133"/>
      <c r="H117" s="134"/>
      <c r="I117" s="135"/>
      <c r="J117" s="136"/>
      <c r="K117" s="137"/>
      <c r="L117" s="138"/>
      <c r="M117" s="133"/>
      <c r="N117" s="139"/>
      <c r="O117" s="139"/>
      <c r="P117" s="139"/>
      <c r="Q117" s="139"/>
      <c r="R117" s="140" t="s">
        <v>912</v>
      </c>
      <c r="S117" s="141">
        <f>SUM(S116:S116)</f>
        <v>58023</v>
      </c>
    </row>
    <row r="118" spans="1:19" ht="15.75" x14ac:dyDescent="0.25">
      <c r="A118" s="129"/>
      <c r="B118" s="130"/>
      <c r="C118" s="131"/>
      <c r="D118" s="131"/>
      <c r="E118" s="132"/>
      <c r="F118" s="128"/>
      <c r="G118" s="133"/>
      <c r="H118" s="134"/>
      <c r="I118" s="135"/>
      <c r="J118" s="136"/>
      <c r="K118" s="137"/>
      <c r="L118" s="138"/>
      <c r="M118" s="133"/>
      <c r="N118" s="139"/>
      <c r="O118" s="139"/>
      <c r="P118" s="139"/>
      <c r="Q118" s="139"/>
      <c r="R118" s="140" t="s">
        <v>913</v>
      </c>
      <c r="S118" s="142"/>
    </row>
    <row r="119" spans="1:19" ht="15.75" x14ac:dyDescent="0.25">
      <c r="A119" s="143"/>
      <c r="B119" s="144"/>
      <c r="C119" s="144"/>
      <c r="D119" s="144"/>
      <c r="E119" s="144"/>
      <c r="F119" s="144"/>
      <c r="G119" s="133"/>
      <c r="H119" s="134"/>
      <c r="I119" s="135"/>
      <c r="J119" s="136"/>
      <c r="K119" s="137"/>
      <c r="L119" s="138"/>
      <c r="M119" s="133"/>
      <c r="N119" s="139"/>
      <c r="O119" s="139"/>
      <c r="P119" s="139"/>
      <c r="Q119" s="139"/>
      <c r="R119" s="140" t="s">
        <v>914</v>
      </c>
      <c r="S119" s="142">
        <f>S117</f>
        <v>58023</v>
      </c>
    </row>
    <row r="120" spans="1:19" ht="15.75" x14ac:dyDescent="0.25">
      <c r="A120" s="143"/>
      <c r="B120" s="144"/>
      <c r="C120" s="144"/>
      <c r="D120" s="144"/>
      <c r="E120" s="144"/>
      <c r="F120" s="144"/>
      <c r="G120" s="133"/>
      <c r="H120" s="134"/>
      <c r="I120" s="135"/>
      <c r="J120" s="136"/>
      <c r="K120" s="137"/>
      <c r="L120" s="138"/>
      <c r="M120" s="133"/>
      <c r="N120" s="139"/>
      <c r="O120" s="139"/>
      <c r="P120" s="139"/>
      <c r="Q120" s="139"/>
      <c r="R120" s="145" t="s">
        <v>915</v>
      </c>
      <c r="S120" s="146"/>
    </row>
    <row r="121" spans="1:19" ht="15.75" x14ac:dyDescent="0.25">
      <c r="A121" s="143"/>
      <c r="B121" s="144"/>
      <c r="C121" s="144"/>
      <c r="D121" s="144"/>
      <c r="E121" s="144"/>
      <c r="F121" s="144"/>
      <c r="G121" s="133"/>
      <c r="H121" s="134"/>
      <c r="I121" s="135"/>
      <c r="J121" s="136"/>
      <c r="K121" s="137"/>
      <c r="L121" s="138"/>
      <c r="M121" s="133"/>
      <c r="N121" s="139"/>
      <c r="O121" s="139"/>
      <c r="P121" s="139"/>
      <c r="Q121" s="139"/>
      <c r="R121" s="145" t="s">
        <v>916</v>
      </c>
      <c r="S121" s="147">
        <f>S119+S120</f>
        <v>58023</v>
      </c>
    </row>
    <row r="124" spans="1:19" ht="15.75" x14ac:dyDescent="0.25">
      <c r="A124" s="98" t="s">
        <v>873</v>
      </c>
      <c r="B124" s="99" t="s">
        <v>871</v>
      </c>
      <c r="C124" s="100" t="s">
        <v>3</v>
      </c>
      <c r="D124" s="100" t="s">
        <v>874</v>
      </c>
      <c r="E124" s="101" t="s">
        <v>875</v>
      </c>
      <c r="F124" s="102"/>
      <c r="G124" s="103" t="s">
        <v>876</v>
      </c>
      <c r="H124" s="104" t="s">
        <v>877</v>
      </c>
      <c r="I124" s="103" t="s">
        <v>878</v>
      </c>
      <c r="J124" s="103" t="s">
        <v>879</v>
      </c>
      <c r="K124" s="105" t="s">
        <v>880</v>
      </c>
      <c r="L124" s="106" t="s">
        <v>881</v>
      </c>
      <c r="M124" s="103" t="s">
        <v>882</v>
      </c>
      <c r="N124" s="103" t="s">
        <v>883</v>
      </c>
      <c r="O124" s="103" t="s">
        <v>884</v>
      </c>
      <c r="P124" s="107" t="s">
        <v>885</v>
      </c>
      <c r="Q124" s="108" t="s">
        <v>886</v>
      </c>
      <c r="R124" s="109" t="s">
        <v>887</v>
      </c>
      <c r="S124" s="110" t="s">
        <v>888</v>
      </c>
    </row>
    <row r="125" spans="1:19" ht="15.75" x14ac:dyDescent="0.25">
      <c r="A125" s="154" t="s">
        <v>227</v>
      </c>
      <c r="B125" s="112">
        <f>M125*VLOOKUP(A125,'[4]STOK MEI'!$B:$BB,3,FALSE)</f>
        <v>200</v>
      </c>
      <c r="C125" s="101">
        <f>D125/1.1</f>
        <v>600</v>
      </c>
      <c r="D125" s="101">
        <f>S125/B125</f>
        <v>660</v>
      </c>
      <c r="E125" s="101">
        <f t="shared" ref="E125:E126" si="28">D125*1.2</f>
        <v>792</v>
      </c>
      <c r="F125" s="102"/>
      <c r="G125" s="113" t="s">
        <v>952</v>
      </c>
      <c r="H125" s="114">
        <v>44699</v>
      </c>
      <c r="I125" s="115" t="s">
        <v>65</v>
      </c>
      <c r="J125" s="113" t="str">
        <f>VLOOKUP(A125,'[4]STOK MEI'!$B:$BB,2,FALSE)</f>
        <v>Cefadroxil kapsul 500 mg (7)</v>
      </c>
      <c r="K125" s="116">
        <v>46023</v>
      </c>
      <c r="L125" s="117" t="s">
        <v>953</v>
      </c>
      <c r="M125" s="113">
        <v>2</v>
      </c>
      <c r="N125" s="113" t="s">
        <v>891</v>
      </c>
      <c r="O125" s="113" t="s">
        <v>892</v>
      </c>
      <c r="P125" s="93"/>
      <c r="Q125" s="118"/>
      <c r="R125" s="119">
        <v>66000</v>
      </c>
      <c r="S125" s="159">
        <f>R125*M125</f>
        <v>132000</v>
      </c>
    </row>
    <row r="126" spans="1:19" ht="15.75" x14ac:dyDescent="0.25">
      <c r="A126" s="152" t="s">
        <v>796</v>
      </c>
      <c r="B126" s="112">
        <f>M126*VLOOKUP(A126,'[4]STOK MEI'!$B:$BB,3,FALSE)</f>
        <v>90</v>
      </c>
      <c r="C126" s="101">
        <f t="shared" ref="C126" si="29">D126/1.1</f>
        <v>397.51515151515144</v>
      </c>
      <c r="D126" s="101">
        <f>S126/B126</f>
        <v>437.26666666666665</v>
      </c>
      <c r="E126" s="101">
        <f t="shared" si="28"/>
        <v>524.71999999999991</v>
      </c>
      <c r="F126" s="102"/>
      <c r="G126" s="113" t="str">
        <f>G125</f>
        <v>KP05/12</v>
      </c>
      <c r="H126" s="114">
        <f t="shared" ref="H126" si="30">H125</f>
        <v>44699</v>
      </c>
      <c r="I126" s="115" t="str">
        <f>I125</f>
        <v>PT KUDAMAS JAYA MAKMUR SENTOSA</v>
      </c>
      <c r="J126" s="113" t="str">
        <f>VLOOKUP(A126,'[4]STOK MEI'!$B:$BB,2,FALSE)</f>
        <v>Simvastatin tablet 20 mg (5)</v>
      </c>
      <c r="K126" s="116">
        <v>45627</v>
      </c>
      <c r="L126" s="117" t="s">
        <v>954</v>
      </c>
      <c r="M126" s="113">
        <v>3</v>
      </c>
      <c r="N126" s="113" t="s">
        <v>891</v>
      </c>
      <c r="O126" s="113" t="s">
        <v>892</v>
      </c>
      <c r="P126" s="93"/>
      <c r="Q126" s="118"/>
      <c r="R126" s="119">
        <v>13118</v>
      </c>
      <c r="S126" s="159">
        <f>R126*M126</f>
        <v>39354</v>
      </c>
    </row>
    <row r="127" spans="1:19" ht="15.75" x14ac:dyDescent="0.25">
      <c r="A127" s="129"/>
      <c r="B127" s="130"/>
      <c r="C127" s="131"/>
      <c r="D127" s="131"/>
      <c r="E127" s="132"/>
      <c r="F127" s="128"/>
      <c r="G127" s="133"/>
      <c r="H127" s="134"/>
      <c r="I127" s="135"/>
      <c r="J127" s="136"/>
      <c r="K127" s="137"/>
      <c r="L127" s="138"/>
      <c r="M127" s="133"/>
      <c r="N127" s="139"/>
      <c r="O127" s="139"/>
      <c r="P127" s="139"/>
      <c r="Q127" s="139"/>
      <c r="R127" s="140" t="s">
        <v>912</v>
      </c>
      <c r="S127" s="141">
        <f>SUM(S125:S126)</f>
        <v>171354</v>
      </c>
    </row>
    <row r="128" spans="1:19" ht="15.75" x14ac:dyDescent="0.25">
      <c r="A128" s="129"/>
      <c r="B128" s="130"/>
      <c r="C128" s="131"/>
      <c r="D128" s="131"/>
      <c r="E128" s="132"/>
      <c r="F128" s="128"/>
      <c r="G128" s="133"/>
      <c r="H128" s="134"/>
      <c r="I128" s="135"/>
      <c r="J128" s="136"/>
      <c r="K128" s="137"/>
      <c r="L128" s="138"/>
      <c r="M128" s="133"/>
      <c r="N128" s="139"/>
      <c r="O128" s="139"/>
      <c r="P128" s="139"/>
      <c r="Q128" s="139"/>
      <c r="R128" s="140" t="s">
        <v>913</v>
      </c>
      <c r="S128" s="142"/>
    </row>
    <row r="129" spans="1:19" ht="15.75" x14ac:dyDescent="0.25">
      <c r="A129" s="143"/>
      <c r="B129" s="144"/>
      <c r="C129" s="144"/>
      <c r="D129" s="144"/>
      <c r="E129" s="144"/>
      <c r="F129" s="144"/>
      <c r="G129" s="133"/>
      <c r="H129" s="134"/>
      <c r="I129" s="135"/>
      <c r="J129" s="136"/>
      <c r="K129" s="137"/>
      <c r="L129" s="138"/>
      <c r="M129" s="133"/>
      <c r="N129" s="139"/>
      <c r="O129" s="139"/>
      <c r="P129" s="139"/>
      <c r="Q129" s="139"/>
      <c r="R129" s="140" t="s">
        <v>914</v>
      </c>
      <c r="S129" s="142">
        <f>S127</f>
        <v>171354</v>
      </c>
    </row>
    <row r="130" spans="1:19" ht="15.75" x14ac:dyDescent="0.25">
      <c r="A130" s="143"/>
      <c r="B130" s="144"/>
      <c r="C130" s="144"/>
      <c r="D130" s="144"/>
      <c r="E130" s="144"/>
      <c r="F130" s="144"/>
      <c r="G130" s="133"/>
      <c r="H130" s="134"/>
      <c r="I130" s="135"/>
      <c r="J130" s="136"/>
      <c r="K130" s="137"/>
      <c r="L130" s="138"/>
      <c r="M130" s="133"/>
      <c r="N130" s="139"/>
      <c r="O130" s="139"/>
      <c r="P130" s="139"/>
      <c r="Q130" s="139"/>
      <c r="R130" s="145" t="s">
        <v>915</v>
      </c>
      <c r="S130" s="146"/>
    </row>
    <row r="131" spans="1:19" ht="15.75" x14ac:dyDescent="0.25">
      <c r="A131" s="143"/>
      <c r="B131" s="144"/>
      <c r="C131" s="144"/>
      <c r="D131" s="144"/>
      <c r="E131" s="144"/>
      <c r="F131" s="144"/>
      <c r="G131" s="133"/>
      <c r="H131" s="134"/>
      <c r="I131" s="135"/>
      <c r="J131" s="136"/>
      <c r="K131" s="137"/>
      <c r="L131" s="138"/>
      <c r="M131" s="133"/>
      <c r="N131" s="139"/>
      <c r="O131" s="139"/>
      <c r="P131" s="139"/>
      <c r="Q131" s="139"/>
      <c r="R131" s="145" t="s">
        <v>916</v>
      </c>
      <c r="S131" s="147">
        <f>S129+S130</f>
        <v>171354</v>
      </c>
    </row>
    <row r="134" spans="1:19" ht="15.75" x14ac:dyDescent="0.25">
      <c r="A134" s="98" t="s">
        <v>873</v>
      </c>
      <c r="B134" s="99" t="s">
        <v>871</v>
      </c>
      <c r="C134" s="100" t="s">
        <v>3</v>
      </c>
      <c r="D134" s="100" t="s">
        <v>874</v>
      </c>
      <c r="E134" s="101" t="s">
        <v>875</v>
      </c>
      <c r="F134" s="102"/>
      <c r="G134" s="103" t="s">
        <v>876</v>
      </c>
      <c r="H134" s="104" t="s">
        <v>877</v>
      </c>
      <c r="I134" s="103" t="s">
        <v>878</v>
      </c>
      <c r="J134" s="103" t="s">
        <v>879</v>
      </c>
      <c r="K134" s="105" t="s">
        <v>880</v>
      </c>
      <c r="L134" s="106" t="s">
        <v>881</v>
      </c>
      <c r="M134" s="103" t="s">
        <v>882</v>
      </c>
      <c r="N134" s="103" t="s">
        <v>883</v>
      </c>
      <c r="O134" s="103" t="s">
        <v>941</v>
      </c>
      <c r="P134" s="107" t="s">
        <v>885</v>
      </c>
      <c r="Q134" s="108" t="s">
        <v>886</v>
      </c>
      <c r="R134" s="109" t="s">
        <v>887</v>
      </c>
      <c r="S134" s="110" t="s">
        <v>888</v>
      </c>
    </row>
    <row r="135" spans="1:19" ht="15.75" x14ac:dyDescent="0.25">
      <c r="A135" s="157" t="s">
        <v>780</v>
      </c>
      <c r="B135" s="112">
        <f>M135*VLOOKUP(A135,'[4]STOK MEI'!$B:$BB,3,FALSE)</f>
        <v>100</v>
      </c>
      <c r="C135" s="101">
        <f>D135/1.1</f>
        <v>757.57272727272721</v>
      </c>
      <c r="D135" s="101">
        <f>S135/B135</f>
        <v>833.33</v>
      </c>
      <c r="E135" s="101">
        <f t="shared" ref="E135" si="31">D135*1.2</f>
        <v>999.99599999999998</v>
      </c>
      <c r="F135" s="102"/>
      <c r="G135" s="113" t="s">
        <v>955</v>
      </c>
      <c r="H135" s="114">
        <v>44699</v>
      </c>
      <c r="I135" s="115" t="s">
        <v>195</v>
      </c>
      <c r="J135" s="113" t="str">
        <f>VLOOKUP(A135,'[4]STOK MEI'!$B:$BB,2,FALSE)</f>
        <v>Selediar Tablet (2)</v>
      </c>
      <c r="K135" s="116">
        <v>44896</v>
      </c>
      <c r="L135" s="117" t="s">
        <v>779</v>
      </c>
      <c r="M135" s="113">
        <v>1</v>
      </c>
      <c r="N135" s="113" t="s">
        <v>891</v>
      </c>
      <c r="O135" s="113" t="s">
        <v>944</v>
      </c>
      <c r="P135" s="93"/>
      <c r="Q135" s="118"/>
      <c r="R135" s="160">
        <v>83333</v>
      </c>
      <c r="S135" s="120">
        <f>R135*M135</f>
        <v>83333</v>
      </c>
    </row>
    <row r="136" spans="1:19" ht="15.75" x14ac:dyDescent="0.25">
      <c r="A136" s="129"/>
      <c r="B136" s="130"/>
      <c r="C136" s="131"/>
      <c r="D136" s="131"/>
      <c r="E136" s="132"/>
      <c r="F136" s="128"/>
      <c r="G136" s="133"/>
      <c r="H136" s="134"/>
      <c r="I136" s="135"/>
      <c r="J136" s="136"/>
      <c r="K136" s="137"/>
      <c r="L136" s="138"/>
      <c r="M136" s="133"/>
      <c r="N136" s="139"/>
      <c r="O136" s="139"/>
      <c r="P136" s="139"/>
      <c r="Q136" s="139"/>
      <c r="R136" s="140" t="s">
        <v>912</v>
      </c>
      <c r="S136" s="141">
        <f>S135</f>
        <v>83333</v>
      </c>
    </row>
    <row r="137" spans="1:19" ht="15.75" x14ac:dyDescent="0.25">
      <c r="A137" s="129"/>
      <c r="B137" s="130"/>
      <c r="C137" s="131"/>
      <c r="D137" s="131"/>
      <c r="E137" s="132"/>
      <c r="F137" s="128"/>
      <c r="G137" s="133"/>
      <c r="H137" s="134"/>
      <c r="I137" s="135"/>
      <c r="J137" s="136"/>
      <c r="K137" s="137"/>
      <c r="L137" s="138"/>
      <c r="M137" s="133"/>
      <c r="N137" s="139"/>
      <c r="O137" s="139"/>
      <c r="P137" s="139"/>
      <c r="Q137" s="139"/>
      <c r="R137" s="140" t="s">
        <v>913</v>
      </c>
      <c r="S137" s="142"/>
    </row>
    <row r="138" spans="1:19" ht="15.75" x14ac:dyDescent="0.25">
      <c r="A138" s="143"/>
      <c r="B138" s="144"/>
      <c r="C138" s="144"/>
      <c r="D138" s="144"/>
      <c r="E138" s="144"/>
      <c r="F138" s="144"/>
      <c r="G138" s="133"/>
      <c r="H138" s="134"/>
      <c r="I138" s="135"/>
      <c r="J138" s="136"/>
      <c r="K138" s="137"/>
      <c r="L138" s="138"/>
      <c r="M138" s="133"/>
      <c r="N138" s="139"/>
      <c r="O138" s="139"/>
      <c r="P138" s="139"/>
      <c r="Q138" s="139"/>
      <c r="R138" s="140" t="s">
        <v>914</v>
      </c>
      <c r="S138" s="142">
        <f>S136</f>
        <v>83333</v>
      </c>
    </row>
    <row r="139" spans="1:19" ht="15.75" x14ac:dyDescent="0.25">
      <c r="A139" s="143"/>
      <c r="B139" s="144"/>
      <c r="C139" s="144"/>
      <c r="D139" s="144"/>
      <c r="E139" s="144"/>
      <c r="F139" s="144"/>
      <c r="G139" s="133"/>
      <c r="H139" s="134"/>
      <c r="I139" s="135"/>
      <c r="J139" s="136"/>
      <c r="K139" s="137"/>
      <c r="L139" s="138"/>
      <c r="M139" s="133"/>
      <c r="N139" s="139"/>
      <c r="O139" s="139"/>
      <c r="P139" s="139"/>
      <c r="Q139" s="139"/>
      <c r="R139" s="145" t="s">
        <v>915</v>
      </c>
      <c r="S139" s="146"/>
    </row>
    <row r="140" spans="1:19" ht="15.75" x14ac:dyDescent="0.25">
      <c r="A140" s="143"/>
      <c r="B140" s="144"/>
      <c r="C140" s="144"/>
      <c r="D140" s="144"/>
      <c r="E140" s="144"/>
      <c r="F140" s="144"/>
      <c r="G140" s="133"/>
      <c r="H140" s="134"/>
      <c r="I140" s="135"/>
      <c r="J140" s="136"/>
      <c r="K140" s="137"/>
      <c r="L140" s="138"/>
      <c r="M140" s="133"/>
      <c r="N140" s="139"/>
      <c r="O140" s="139"/>
      <c r="P140" s="139"/>
      <c r="Q140" s="139"/>
      <c r="R140" s="145" t="s">
        <v>916</v>
      </c>
      <c r="S140" s="147">
        <f>S138+S139</f>
        <v>83333</v>
      </c>
    </row>
    <row r="143" spans="1:19" ht="15.75" x14ac:dyDescent="0.25">
      <c r="A143" s="98" t="s">
        <v>873</v>
      </c>
      <c r="B143" s="99" t="s">
        <v>871</v>
      </c>
      <c r="C143" s="100" t="s">
        <v>3</v>
      </c>
      <c r="D143" s="100" t="s">
        <v>874</v>
      </c>
      <c r="E143" s="101" t="s">
        <v>875</v>
      </c>
      <c r="F143" s="102"/>
      <c r="G143" s="103" t="s">
        <v>876</v>
      </c>
      <c r="H143" s="104" t="s">
        <v>877</v>
      </c>
      <c r="I143" s="103" t="s">
        <v>878</v>
      </c>
      <c r="J143" s="103" t="s">
        <v>879</v>
      </c>
      <c r="K143" s="105" t="s">
        <v>880</v>
      </c>
      <c r="L143" s="106" t="s">
        <v>881</v>
      </c>
      <c r="M143" s="103" t="s">
        <v>882</v>
      </c>
      <c r="N143" s="103" t="s">
        <v>883</v>
      </c>
      <c r="O143" s="103" t="s">
        <v>941</v>
      </c>
      <c r="P143" s="107" t="s">
        <v>885</v>
      </c>
      <c r="Q143" s="108" t="s">
        <v>886</v>
      </c>
      <c r="R143" s="109" t="s">
        <v>887</v>
      </c>
      <c r="S143" s="110" t="s">
        <v>888</v>
      </c>
    </row>
    <row r="144" spans="1:19" ht="15.75" x14ac:dyDescent="0.25">
      <c r="A144" s="161" t="s">
        <v>125</v>
      </c>
      <c r="B144" s="112">
        <f>M144*VLOOKUP(A144,'[4]STOK MEI'!$B:$BB,3,FALSE)</f>
        <v>100</v>
      </c>
      <c r="C144" s="101">
        <f>D144/1.1</f>
        <v>275.45454545454544</v>
      </c>
      <c r="D144" s="101">
        <f>S144/B144</f>
        <v>303</v>
      </c>
      <c r="E144" s="101">
        <f t="shared" ref="E144" si="32">D144*1.2</f>
        <v>363.59999999999997</v>
      </c>
      <c r="F144" s="102"/>
      <c r="G144" s="113" t="s">
        <v>956</v>
      </c>
      <c r="H144" s="114">
        <v>44699</v>
      </c>
      <c r="I144" s="115" t="s">
        <v>195</v>
      </c>
      <c r="J144" s="113" t="str">
        <f>VLOOKUP(A144,'[4]STOK MEI'!$B:$BB,2,FALSE)</f>
        <v>Asam Mefenamat tablet 500 mg (14)</v>
      </c>
      <c r="K144" s="116">
        <v>45261</v>
      </c>
      <c r="L144" s="117" t="s">
        <v>957</v>
      </c>
      <c r="M144" s="113">
        <v>1</v>
      </c>
      <c r="N144" s="113" t="s">
        <v>891</v>
      </c>
      <c r="O144" s="113" t="s">
        <v>944</v>
      </c>
      <c r="P144" s="93"/>
      <c r="Q144" s="118"/>
      <c r="R144" s="160">
        <v>30300</v>
      </c>
      <c r="S144" s="120">
        <f>R144*M144</f>
        <v>30300</v>
      </c>
    </row>
    <row r="145" spans="1:19" ht="15.75" x14ac:dyDescent="0.25">
      <c r="A145" s="129"/>
      <c r="B145" s="130"/>
      <c r="C145" s="131"/>
      <c r="D145" s="131"/>
      <c r="E145" s="132"/>
      <c r="F145" s="128"/>
      <c r="G145" s="133"/>
      <c r="H145" s="134"/>
      <c r="I145" s="135"/>
      <c r="J145" s="136"/>
      <c r="K145" s="137"/>
      <c r="L145" s="138"/>
      <c r="M145" s="133"/>
      <c r="N145" s="139"/>
      <c r="O145" s="139"/>
      <c r="P145" s="139"/>
      <c r="Q145" s="139"/>
      <c r="R145" s="140" t="s">
        <v>912</v>
      </c>
      <c r="S145" s="141">
        <f>S144</f>
        <v>30300</v>
      </c>
    </row>
    <row r="146" spans="1:19" ht="15.75" x14ac:dyDescent="0.25">
      <c r="A146" s="129"/>
      <c r="B146" s="130"/>
      <c r="C146" s="131"/>
      <c r="D146" s="131"/>
      <c r="E146" s="132"/>
      <c r="F146" s="128"/>
      <c r="G146" s="133"/>
      <c r="H146" s="134"/>
      <c r="I146" s="135"/>
      <c r="J146" s="136"/>
      <c r="K146" s="137"/>
      <c r="L146" s="138"/>
      <c r="M146" s="133"/>
      <c r="N146" s="139"/>
      <c r="O146" s="139"/>
      <c r="P146" s="139"/>
      <c r="Q146" s="139"/>
      <c r="R146" s="140" t="s">
        <v>913</v>
      </c>
      <c r="S146" s="142"/>
    </row>
    <row r="147" spans="1:19" ht="15.75" x14ac:dyDescent="0.25">
      <c r="A147" s="143"/>
      <c r="B147" s="144"/>
      <c r="C147" s="144"/>
      <c r="D147" s="144"/>
      <c r="E147" s="144"/>
      <c r="F147" s="144"/>
      <c r="G147" s="133"/>
      <c r="H147" s="134"/>
      <c r="I147" s="135"/>
      <c r="J147" s="136"/>
      <c r="K147" s="137"/>
      <c r="L147" s="138"/>
      <c r="M147" s="133"/>
      <c r="N147" s="139"/>
      <c r="O147" s="139"/>
      <c r="P147" s="139"/>
      <c r="Q147" s="139"/>
      <c r="R147" s="140" t="s">
        <v>914</v>
      </c>
      <c r="S147" s="142">
        <f>S145</f>
        <v>30300</v>
      </c>
    </row>
    <row r="148" spans="1:19" ht="15.75" x14ac:dyDescent="0.25">
      <c r="A148" s="143"/>
      <c r="B148" s="144"/>
      <c r="C148" s="144"/>
      <c r="D148" s="144"/>
      <c r="E148" s="144"/>
      <c r="F148" s="144"/>
      <c r="G148" s="133"/>
      <c r="H148" s="134"/>
      <c r="I148" s="135"/>
      <c r="J148" s="136"/>
      <c r="K148" s="137"/>
      <c r="L148" s="138"/>
      <c r="M148" s="133"/>
      <c r="N148" s="139"/>
      <c r="O148" s="139"/>
      <c r="P148" s="139"/>
      <c r="Q148" s="139"/>
      <c r="R148" s="145" t="s">
        <v>915</v>
      </c>
      <c r="S148" s="146"/>
    </row>
    <row r="149" spans="1:19" ht="15.75" x14ac:dyDescent="0.25">
      <c r="A149" s="143"/>
      <c r="B149" s="144"/>
      <c r="C149" s="144"/>
      <c r="D149" s="144"/>
      <c r="E149" s="144"/>
      <c r="F149" s="144"/>
      <c r="G149" s="133"/>
      <c r="H149" s="134"/>
      <c r="I149" s="135"/>
      <c r="J149" s="136"/>
      <c r="K149" s="137"/>
      <c r="L149" s="138"/>
      <c r="M149" s="133"/>
      <c r="N149" s="139"/>
      <c r="O149" s="139"/>
      <c r="P149" s="139"/>
      <c r="Q149" s="139"/>
      <c r="R149" s="145" t="s">
        <v>916</v>
      </c>
      <c r="S149" s="147">
        <f>S147+S148</f>
        <v>30300</v>
      </c>
    </row>
    <row r="152" spans="1:19" ht="15.75" x14ac:dyDescent="0.25">
      <c r="A152" s="98" t="s">
        <v>873</v>
      </c>
      <c r="B152" s="99" t="s">
        <v>871</v>
      </c>
      <c r="C152" s="100" t="s">
        <v>3</v>
      </c>
      <c r="D152" s="100" t="s">
        <v>874</v>
      </c>
      <c r="E152" s="101" t="s">
        <v>875</v>
      </c>
      <c r="F152" s="102"/>
      <c r="G152" s="103" t="s">
        <v>876</v>
      </c>
      <c r="H152" s="104" t="s">
        <v>877</v>
      </c>
      <c r="I152" s="103" t="s">
        <v>878</v>
      </c>
      <c r="J152" s="103" t="s">
        <v>879</v>
      </c>
      <c r="K152" s="105" t="s">
        <v>880</v>
      </c>
      <c r="L152" s="106" t="s">
        <v>881</v>
      </c>
      <c r="M152" s="103" t="s">
        <v>882</v>
      </c>
      <c r="N152" s="103" t="s">
        <v>883</v>
      </c>
      <c r="O152" s="103" t="s">
        <v>941</v>
      </c>
      <c r="P152" s="107" t="s">
        <v>885</v>
      </c>
      <c r="Q152" s="108" t="s">
        <v>886</v>
      </c>
      <c r="R152" s="109" t="s">
        <v>887</v>
      </c>
      <c r="S152" s="110" t="s">
        <v>888</v>
      </c>
    </row>
    <row r="153" spans="1:19" ht="15.75" x14ac:dyDescent="0.25">
      <c r="A153" s="162" t="s">
        <v>518</v>
      </c>
      <c r="B153" s="112">
        <f>M153*VLOOKUP(A153,'[4]STOK MEI'!$B:$BB,3,FALSE)</f>
        <v>100</v>
      </c>
      <c r="C153" s="101">
        <f>D153/1.1</f>
        <v>439.99999999999994</v>
      </c>
      <c r="D153" s="101">
        <f>S153/B153</f>
        <v>484</v>
      </c>
      <c r="E153" s="101">
        <f t="shared" ref="E153:E154" si="33">D153*1.2</f>
        <v>580.79999999999995</v>
      </c>
      <c r="F153" s="163"/>
      <c r="G153" s="113" t="str">
        <f>G154</f>
        <v>KP05/15</v>
      </c>
      <c r="H153" s="164">
        <f>H154</f>
        <v>44699</v>
      </c>
      <c r="I153" s="165" t="str">
        <f>I154</f>
        <v>APOTEK BUMI MEDIKA GANESA</v>
      </c>
      <c r="J153" s="113" t="str">
        <f>VLOOKUP(A153,'[4]STOK MEI'!$B:$BB,2,FALSE)</f>
        <v>Intunal Tablet (4)</v>
      </c>
      <c r="K153" s="166" t="s">
        <v>958</v>
      </c>
      <c r="L153" s="167" t="s">
        <v>959</v>
      </c>
      <c r="M153" s="113">
        <v>1</v>
      </c>
      <c r="N153" s="113" t="s">
        <v>891</v>
      </c>
      <c r="O153" s="113" t="s">
        <v>944</v>
      </c>
      <c r="P153" s="119"/>
      <c r="Q153" s="118"/>
      <c r="R153" s="168">
        <v>48400</v>
      </c>
      <c r="S153" s="120">
        <f>R153*M153</f>
        <v>48400</v>
      </c>
    </row>
    <row r="154" spans="1:19" ht="15.75" x14ac:dyDescent="0.25">
      <c r="A154" s="152" t="s">
        <v>582</v>
      </c>
      <c r="B154" s="112">
        <f>M154*VLOOKUP(A154,'[4]STOK MEI'!$B:$BB,3,FALSE)</f>
        <v>50</v>
      </c>
      <c r="C154" s="101">
        <f>D154/1.1</f>
        <v>308.18181818181813</v>
      </c>
      <c r="D154" s="101">
        <f>S154/B154</f>
        <v>339</v>
      </c>
      <c r="E154" s="101">
        <f t="shared" si="33"/>
        <v>406.8</v>
      </c>
      <c r="F154" s="102"/>
      <c r="G154" s="113" t="s">
        <v>960</v>
      </c>
      <c r="H154" s="114">
        <v>44699</v>
      </c>
      <c r="I154" s="115" t="s">
        <v>195</v>
      </c>
      <c r="J154" s="113" t="str">
        <f>VLOOKUP(A154,'[4]STOK MEI'!$B:$BB,2,FALSE)</f>
        <v>Meloxicam 7,5 mg Tablet (7)</v>
      </c>
      <c r="K154" s="116">
        <v>45261</v>
      </c>
      <c r="L154" s="117" t="s">
        <v>957</v>
      </c>
      <c r="M154" s="113">
        <v>1</v>
      </c>
      <c r="N154" s="113" t="s">
        <v>891</v>
      </c>
      <c r="O154" s="113" t="s">
        <v>944</v>
      </c>
      <c r="P154" s="93"/>
      <c r="Q154" s="118"/>
      <c r="R154" s="160">
        <v>16950</v>
      </c>
      <c r="S154" s="120">
        <f>R154*M154</f>
        <v>16950</v>
      </c>
    </row>
    <row r="155" spans="1:19" ht="15.75" x14ac:dyDescent="0.25">
      <c r="A155" s="129"/>
      <c r="B155" s="130"/>
      <c r="C155" s="131"/>
      <c r="D155" s="131"/>
      <c r="E155" s="132"/>
      <c r="F155" s="128"/>
      <c r="G155" s="133"/>
      <c r="H155" s="134"/>
      <c r="I155" s="135"/>
      <c r="J155" s="136"/>
      <c r="K155" s="137"/>
      <c r="L155" s="138"/>
      <c r="M155" s="133"/>
      <c r="N155" s="139"/>
      <c r="O155" s="139"/>
      <c r="P155" s="139"/>
      <c r="Q155" s="139"/>
      <c r="R155" s="140" t="s">
        <v>912</v>
      </c>
      <c r="S155" s="141">
        <f>SUM(S153:S154)</f>
        <v>65350</v>
      </c>
    </row>
    <row r="156" spans="1:19" ht="15.75" x14ac:dyDescent="0.25">
      <c r="A156" s="129"/>
      <c r="B156" s="130"/>
      <c r="C156" s="131"/>
      <c r="D156" s="131"/>
      <c r="E156" s="132"/>
      <c r="F156" s="128"/>
      <c r="G156" s="133"/>
      <c r="H156" s="134"/>
      <c r="I156" s="135"/>
      <c r="J156" s="136"/>
      <c r="K156" s="137"/>
      <c r="L156" s="138"/>
      <c r="M156" s="133"/>
      <c r="N156" s="139"/>
      <c r="O156" s="139"/>
      <c r="P156" s="139"/>
      <c r="Q156" s="139"/>
      <c r="R156" s="140" t="s">
        <v>913</v>
      </c>
      <c r="S156" s="142"/>
    </row>
    <row r="157" spans="1:19" ht="15.75" x14ac:dyDescent="0.25">
      <c r="A157" s="143"/>
      <c r="B157" s="144"/>
      <c r="C157" s="144"/>
      <c r="D157" s="144"/>
      <c r="E157" s="144"/>
      <c r="F157" s="144"/>
      <c r="G157" s="133"/>
      <c r="H157" s="134"/>
      <c r="I157" s="135"/>
      <c r="J157" s="136"/>
      <c r="K157" s="137"/>
      <c r="L157" s="138"/>
      <c r="M157" s="133"/>
      <c r="N157" s="139"/>
      <c r="O157" s="139"/>
      <c r="P157" s="139"/>
      <c r="Q157" s="139"/>
      <c r="R157" s="140" t="s">
        <v>914</v>
      </c>
      <c r="S157" s="142">
        <f>S155</f>
        <v>65350</v>
      </c>
    </row>
    <row r="158" spans="1:19" ht="15.75" x14ac:dyDescent="0.25">
      <c r="A158" s="143"/>
      <c r="B158" s="144"/>
      <c r="C158" s="144"/>
      <c r="D158" s="144"/>
      <c r="E158" s="144"/>
      <c r="F158" s="144"/>
      <c r="G158" s="133"/>
      <c r="H158" s="134"/>
      <c r="I158" s="135"/>
      <c r="J158" s="136"/>
      <c r="K158" s="137"/>
      <c r="L158" s="138"/>
      <c r="M158" s="133"/>
      <c r="N158" s="139"/>
      <c r="O158" s="139"/>
      <c r="P158" s="139"/>
      <c r="Q158" s="139"/>
      <c r="R158" s="145" t="s">
        <v>915</v>
      </c>
      <c r="S158" s="146"/>
    </row>
    <row r="159" spans="1:19" ht="15.75" x14ac:dyDescent="0.25">
      <c r="A159" s="143"/>
      <c r="B159" s="144"/>
      <c r="C159" s="144"/>
      <c r="D159" s="144"/>
      <c r="E159" s="144"/>
      <c r="F159" s="144"/>
      <c r="G159" s="133"/>
      <c r="H159" s="134"/>
      <c r="I159" s="135"/>
      <c r="J159" s="136"/>
      <c r="K159" s="137"/>
      <c r="L159" s="138"/>
      <c r="M159" s="133"/>
      <c r="N159" s="139"/>
      <c r="O159" s="139"/>
      <c r="P159" s="139"/>
      <c r="Q159" s="139"/>
      <c r="R159" s="145" t="s">
        <v>916</v>
      </c>
      <c r="S159" s="147">
        <f>S157+S158</f>
        <v>65350</v>
      </c>
    </row>
    <row r="162" spans="1:19" ht="15.75" x14ac:dyDescent="0.25">
      <c r="A162" s="98" t="s">
        <v>873</v>
      </c>
      <c r="B162" s="99" t="s">
        <v>871</v>
      </c>
      <c r="C162" s="100" t="s">
        <v>3</v>
      </c>
      <c r="D162" s="100" t="s">
        <v>874</v>
      </c>
      <c r="E162" s="101" t="s">
        <v>875</v>
      </c>
      <c r="F162" s="102"/>
      <c r="G162" s="103" t="s">
        <v>876</v>
      </c>
      <c r="H162" s="104" t="s">
        <v>877</v>
      </c>
      <c r="I162" s="103" t="s">
        <v>878</v>
      </c>
      <c r="J162" s="103" t="s">
        <v>879</v>
      </c>
      <c r="K162" s="105" t="s">
        <v>880</v>
      </c>
      <c r="L162" s="106" t="s">
        <v>881</v>
      </c>
      <c r="M162" s="103" t="s">
        <v>882</v>
      </c>
      <c r="N162" s="103" t="s">
        <v>883</v>
      </c>
      <c r="O162" s="103" t="s">
        <v>941</v>
      </c>
      <c r="P162" s="107" t="s">
        <v>885</v>
      </c>
      <c r="Q162" s="108" t="s">
        <v>886</v>
      </c>
      <c r="R162" s="109" t="s">
        <v>887</v>
      </c>
      <c r="S162" s="110" t="s">
        <v>888</v>
      </c>
    </row>
    <row r="163" spans="1:19" ht="15.75" x14ac:dyDescent="0.25">
      <c r="A163" s="152" t="s">
        <v>240</v>
      </c>
      <c r="B163" s="112">
        <f>M163*VLOOKUP(A163,'[4]STOK MEI'!$B:$BB,3,FALSE)</f>
        <v>50</v>
      </c>
      <c r="C163" s="101">
        <f>D163/1.1</f>
        <v>700</v>
      </c>
      <c r="D163" s="101">
        <f>S163/B163</f>
        <v>770</v>
      </c>
      <c r="E163" s="101">
        <f t="shared" ref="E163" si="34">D163*1.2</f>
        <v>924</v>
      </c>
      <c r="F163" s="163"/>
      <c r="G163" s="113" t="s">
        <v>961</v>
      </c>
      <c r="H163" s="164">
        <v>44712</v>
      </c>
      <c r="I163" s="115" t="s">
        <v>195</v>
      </c>
      <c r="J163" s="113" t="str">
        <f>VLOOKUP(A163,'[4]STOK MEI'!$B:$BB,2,FALSE)</f>
        <v>Cefixime Kapsul 100 mg (5)</v>
      </c>
      <c r="K163" s="166" t="s">
        <v>962</v>
      </c>
      <c r="L163" s="167" t="s">
        <v>963</v>
      </c>
      <c r="M163" s="113">
        <v>1</v>
      </c>
      <c r="N163" s="113" t="s">
        <v>891</v>
      </c>
      <c r="O163" s="113" t="s">
        <v>944</v>
      </c>
      <c r="P163" s="119"/>
      <c r="Q163" s="118"/>
      <c r="R163" s="168">
        <v>38500</v>
      </c>
      <c r="S163" s="120">
        <f>R163*M163</f>
        <v>38500</v>
      </c>
    </row>
    <row r="164" spans="1:19" ht="15.75" x14ac:dyDescent="0.25">
      <c r="A164" s="129"/>
      <c r="B164" s="130"/>
      <c r="C164" s="131"/>
      <c r="D164" s="131"/>
      <c r="E164" s="132"/>
      <c r="F164" s="128"/>
      <c r="G164" s="133"/>
      <c r="H164" s="134"/>
      <c r="I164" s="135"/>
      <c r="J164" s="136"/>
      <c r="K164" s="137"/>
      <c r="L164" s="138"/>
      <c r="M164" s="133"/>
      <c r="N164" s="139"/>
      <c r="O164" s="139"/>
      <c r="P164" s="139"/>
      <c r="Q164" s="139"/>
      <c r="R164" s="140" t="s">
        <v>912</v>
      </c>
      <c r="S164" s="141">
        <f>SUM(S163:S163)</f>
        <v>38500</v>
      </c>
    </row>
    <row r="165" spans="1:19" ht="15.75" x14ac:dyDescent="0.25">
      <c r="A165" s="129"/>
      <c r="B165" s="130"/>
      <c r="C165" s="131"/>
      <c r="D165" s="131"/>
      <c r="E165" s="132"/>
      <c r="F165" s="128"/>
      <c r="G165" s="133"/>
      <c r="H165" s="134"/>
      <c r="I165" s="135"/>
      <c r="J165" s="136"/>
      <c r="K165" s="137"/>
      <c r="L165" s="138"/>
      <c r="M165" s="133"/>
      <c r="N165" s="139"/>
      <c r="O165" s="139"/>
      <c r="P165" s="139"/>
      <c r="Q165" s="139"/>
      <c r="R165" s="140" t="s">
        <v>913</v>
      </c>
      <c r="S165" s="142"/>
    </row>
    <row r="166" spans="1:19" ht="15.75" x14ac:dyDescent="0.25">
      <c r="A166" s="143"/>
      <c r="B166" s="144"/>
      <c r="C166" s="144"/>
      <c r="D166" s="144"/>
      <c r="E166" s="144"/>
      <c r="F166" s="144"/>
      <c r="G166" s="133"/>
      <c r="H166" s="134"/>
      <c r="I166" s="135"/>
      <c r="J166" s="136"/>
      <c r="K166" s="137"/>
      <c r="L166" s="138"/>
      <c r="M166" s="133"/>
      <c r="N166" s="139"/>
      <c r="O166" s="139"/>
      <c r="P166" s="139"/>
      <c r="Q166" s="139"/>
      <c r="R166" s="140" t="s">
        <v>914</v>
      </c>
      <c r="S166" s="142">
        <f>S164</f>
        <v>38500</v>
      </c>
    </row>
    <row r="167" spans="1:19" ht="15.75" x14ac:dyDescent="0.25">
      <c r="A167" s="143"/>
      <c r="B167" s="144"/>
      <c r="C167" s="144"/>
      <c r="D167" s="144"/>
      <c r="E167" s="144"/>
      <c r="F167" s="144"/>
      <c r="G167" s="133"/>
      <c r="H167" s="134"/>
      <c r="I167" s="135"/>
      <c r="J167" s="136"/>
      <c r="K167" s="137"/>
      <c r="L167" s="138"/>
      <c r="M167" s="133"/>
      <c r="N167" s="139"/>
      <c r="O167" s="139"/>
      <c r="P167" s="139"/>
      <c r="Q167" s="139"/>
      <c r="R167" s="145" t="s">
        <v>915</v>
      </c>
      <c r="S167" s="146"/>
    </row>
    <row r="168" spans="1:19" ht="15.75" x14ac:dyDescent="0.25">
      <c r="A168" s="143"/>
      <c r="B168" s="144"/>
      <c r="C168" s="144"/>
      <c r="D168" s="144"/>
      <c r="E168" s="144"/>
      <c r="F168" s="144"/>
      <c r="G168" s="133"/>
      <c r="H168" s="134"/>
      <c r="I168" s="135"/>
      <c r="J168" s="136"/>
      <c r="K168" s="137"/>
      <c r="L168" s="138"/>
      <c r="M168" s="133"/>
      <c r="N168" s="139"/>
      <c r="O168" s="139"/>
      <c r="P168" s="139"/>
      <c r="Q168" s="139"/>
      <c r="R168" s="145" t="s">
        <v>916</v>
      </c>
      <c r="S168" s="147">
        <f>S166+S167</f>
        <v>38500</v>
      </c>
    </row>
    <row r="171" spans="1:19" ht="15.75" x14ac:dyDescent="0.25">
      <c r="A171" s="144" t="s">
        <v>964</v>
      </c>
    </row>
    <row r="173" spans="1:19" ht="15.75" x14ac:dyDescent="0.25">
      <c r="A173" s="98" t="s">
        <v>873</v>
      </c>
      <c r="B173" s="99" t="s">
        <v>871</v>
      </c>
      <c r="C173" s="100" t="s">
        <v>3</v>
      </c>
      <c r="D173" s="100" t="s">
        <v>874</v>
      </c>
      <c r="E173" s="101" t="s">
        <v>875</v>
      </c>
      <c r="F173" s="102"/>
      <c r="G173" s="103" t="s">
        <v>876</v>
      </c>
      <c r="H173" s="104" t="s">
        <v>877</v>
      </c>
      <c r="I173" s="103" t="s">
        <v>878</v>
      </c>
      <c r="J173" s="103" t="s">
        <v>879</v>
      </c>
      <c r="K173" s="105" t="s">
        <v>880</v>
      </c>
      <c r="L173" s="106" t="s">
        <v>881</v>
      </c>
      <c r="M173" s="103" t="s">
        <v>882</v>
      </c>
      <c r="N173" s="103" t="s">
        <v>883</v>
      </c>
      <c r="O173" s="103"/>
      <c r="P173" s="107" t="s">
        <v>885</v>
      </c>
      <c r="Q173" s="108" t="s">
        <v>886</v>
      </c>
      <c r="R173" s="109" t="s">
        <v>887</v>
      </c>
      <c r="S173" s="110" t="s">
        <v>888</v>
      </c>
    </row>
    <row r="174" spans="1:19" ht="15.75" x14ac:dyDescent="0.25">
      <c r="A174" s="156" t="s">
        <v>94</v>
      </c>
      <c r="B174" s="112">
        <f>M174*VLOOKUP(A174,'[4]STOK MEI'!$B:$BB,3,FALSE)</f>
        <v>200</v>
      </c>
      <c r="C174" s="101">
        <f>S174/B174</f>
        <v>1550</v>
      </c>
      <c r="D174" s="101">
        <f>C174*1.1</f>
        <v>1705.0000000000002</v>
      </c>
      <c r="E174" s="101">
        <f t="shared" ref="E174" si="35">D174*1.2</f>
        <v>2046.0000000000002</v>
      </c>
      <c r="F174" s="102"/>
      <c r="G174" s="113" t="s">
        <v>965</v>
      </c>
      <c r="H174" s="114">
        <v>44693</v>
      </c>
      <c r="I174" s="115" t="s">
        <v>91</v>
      </c>
      <c r="J174" s="113" t="str">
        <f>VLOOKUP(A174,'[4]STOK MEI'!$B:$BB,2,FALSE)</f>
        <v>Analsik tablet (5)</v>
      </c>
      <c r="K174" s="116">
        <v>45292</v>
      </c>
      <c r="L174" s="117" t="s">
        <v>966</v>
      </c>
      <c r="M174" s="113">
        <v>2</v>
      </c>
      <c r="N174" s="113" t="s">
        <v>891</v>
      </c>
      <c r="O174" s="113"/>
      <c r="P174" s="93">
        <v>155000</v>
      </c>
      <c r="Q174" s="118"/>
      <c r="R174" s="119"/>
      <c r="S174" s="149">
        <f>(M174*P174)-((M174*P174))*Q174/100</f>
        <v>310000</v>
      </c>
    </row>
    <row r="175" spans="1:19" ht="15.75" x14ac:dyDescent="0.25">
      <c r="A175" s="129"/>
      <c r="B175" s="130"/>
      <c r="C175" s="131"/>
      <c r="D175" s="131"/>
      <c r="E175" s="132"/>
      <c r="F175" s="128"/>
      <c r="G175" s="133"/>
      <c r="H175" s="134"/>
      <c r="I175" s="135"/>
      <c r="J175" s="136"/>
      <c r="K175" s="137"/>
      <c r="L175" s="138"/>
      <c r="M175" s="133"/>
      <c r="N175" s="139"/>
      <c r="O175" s="139"/>
      <c r="P175" s="139"/>
      <c r="Q175" s="139"/>
      <c r="R175" s="140" t="s">
        <v>912</v>
      </c>
      <c r="S175" s="141">
        <f>SUM(S174:S174)</f>
        <v>310000</v>
      </c>
    </row>
    <row r="176" spans="1:19" ht="15.75" x14ac:dyDescent="0.25">
      <c r="A176" s="129"/>
      <c r="B176" s="130"/>
      <c r="C176" s="131"/>
      <c r="D176" s="131"/>
      <c r="E176" s="132"/>
      <c r="F176" s="128"/>
      <c r="G176" s="133"/>
      <c r="H176" s="134"/>
      <c r="I176" s="135"/>
      <c r="J176" s="136"/>
      <c r="K176" s="137"/>
      <c r="L176" s="138"/>
      <c r="M176" s="133"/>
      <c r="N176" s="139"/>
      <c r="O176" s="139"/>
      <c r="P176" s="139"/>
      <c r="Q176" s="139"/>
      <c r="R176" s="140" t="s">
        <v>913</v>
      </c>
      <c r="S176" s="142"/>
    </row>
    <row r="177" spans="1:19" ht="15.75" x14ac:dyDescent="0.25">
      <c r="A177" s="143"/>
      <c r="B177" s="144"/>
      <c r="C177" s="144"/>
      <c r="D177" s="144"/>
      <c r="E177" s="144"/>
      <c r="F177" s="144"/>
      <c r="G177" s="133"/>
      <c r="H177" s="134"/>
      <c r="I177" s="135"/>
      <c r="J177" s="136"/>
      <c r="K177" s="137"/>
      <c r="L177" s="138"/>
      <c r="M177" s="133"/>
      <c r="N177" s="139"/>
      <c r="O177" s="139"/>
      <c r="P177" s="139"/>
      <c r="Q177" s="139"/>
      <c r="R177" s="140" t="s">
        <v>914</v>
      </c>
      <c r="S177" s="142">
        <f>S175</f>
        <v>310000</v>
      </c>
    </row>
    <row r="178" spans="1:19" ht="15.75" x14ac:dyDescent="0.25">
      <c r="A178" s="143"/>
      <c r="B178" s="144"/>
      <c r="C178" s="144"/>
      <c r="D178" s="144"/>
      <c r="E178" s="144"/>
      <c r="F178" s="144"/>
      <c r="G178" s="133"/>
      <c r="H178" s="134"/>
      <c r="I178" s="135"/>
      <c r="J178" s="136"/>
      <c r="K178" s="137"/>
      <c r="L178" s="138"/>
      <c r="M178" s="133"/>
      <c r="N178" s="139"/>
      <c r="O178" s="139"/>
      <c r="P178" s="139"/>
      <c r="Q178" s="139"/>
      <c r="R178" s="145" t="s">
        <v>915</v>
      </c>
      <c r="S178" s="146">
        <v>34100</v>
      </c>
    </row>
    <row r="179" spans="1:19" ht="15.75" x14ac:dyDescent="0.25">
      <c r="A179" s="143"/>
      <c r="B179" s="144"/>
      <c r="C179" s="144"/>
      <c r="D179" s="144"/>
      <c r="E179" s="144"/>
      <c r="F179" s="144"/>
      <c r="G179" s="133"/>
      <c r="H179" s="134"/>
      <c r="I179" s="135"/>
      <c r="J179" s="136"/>
      <c r="K179" s="137"/>
      <c r="L179" s="138"/>
      <c r="M179" s="133"/>
      <c r="N179" s="139"/>
      <c r="O179" s="139"/>
      <c r="P179" s="139"/>
      <c r="Q179" s="139"/>
      <c r="R179" s="145" t="s">
        <v>916</v>
      </c>
      <c r="S179" s="147">
        <f>S177+S178</f>
        <v>344100</v>
      </c>
    </row>
    <row r="182" spans="1:19" ht="15.75" x14ac:dyDescent="0.25">
      <c r="A182" s="98" t="s">
        <v>873</v>
      </c>
      <c r="B182" s="99" t="s">
        <v>871</v>
      </c>
      <c r="C182" s="100" t="s">
        <v>3</v>
      </c>
      <c r="D182" s="100" t="s">
        <v>874</v>
      </c>
      <c r="E182" s="101" t="s">
        <v>875</v>
      </c>
      <c r="F182" s="102"/>
      <c r="G182" s="103" t="s">
        <v>876</v>
      </c>
      <c r="H182" s="104" t="s">
        <v>877</v>
      </c>
      <c r="I182" s="103" t="s">
        <v>878</v>
      </c>
      <c r="J182" s="103" t="s">
        <v>879</v>
      </c>
      <c r="K182" s="105" t="s">
        <v>880</v>
      </c>
      <c r="L182" s="106" t="s">
        <v>881</v>
      </c>
      <c r="M182" s="103" t="s">
        <v>882</v>
      </c>
      <c r="N182" s="103" t="s">
        <v>883</v>
      </c>
      <c r="O182" s="103"/>
      <c r="P182" s="107" t="s">
        <v>885</v>
      </c>
      <c r="Q182" s="108" t="s">
        <v>886</v>
      </c>
      <c r="R182" s="109" t="s">
        <v>887</v>
      </c>
      <c r="S182" s="110" t="s">
        <v>888</v>
      </c>
    </row>
    <row r="183" spans="1:19" ht="15.75" x14ac:dyDescent="0.25">
      <c r="A183" s="152" t="s">
        <v>330</v>
      </c>
      <c r="B183" s="112">
        <f>M183*VLOOKUP(A183,'[4]STOK MEI'!$B:$BB,3,FALSE)</f>
        <v>200</v>
      </c>
      <c r="C183" s="101">
        <f>S183/B183</f>
        <v>1360</v>
      </c>
      <c r="D183" s="101">
        <f>C183*1.1</f>
        <v>1496.0000000000002</v>
      </c>
      <c r="E183" s="101">
        <f t="shared" ref="E183" si="36">D183*1.2</f>
        <v>1795.2000000000003</v>
      </c>
      <c r="F183" s="102"/>
      <c r="G183" s="113" t="s">
        <v>967</v>
      </c>
      <c r="H183" s="114">
        <v>44693</v>
      </c>
      <c r="I183" s="115" t="s">
        <v>918</v>
      </c>
      <c r="J183" s="113" t="str">
        <f>VLOOKUP(A183,'[4]STOK MEI'!$B:$BB,2,FALSE)</f>
        <v>Crofed Tablet (11)</v>
      </c>
      <c r="K183" s="116">
        <v>45748</v>
      </c>
      <c r="L183" s="117" t="s">
        <v>968</v>
      </c>
      <c r="M183" s="113">
        <v>2</v>
      </c>
      <c r="N183" s="113" t="s">
        <v>891</v>
      </c>
      <c r="O183" s="113"/>
      <c r="P183" s="93">
        <v>136000</v>
      </c>
      <c r="Q183" s="118"/>
      <c r="R183" s="119"/>
      <c r="S183" s="149">
        <f>(M183*P183)-((M183*P183))*Q183/100</f>
        <v>272000</v>
      </c>
    </row>
    <row r="184" spans="1:19" ht="15.75" x14ac:dyDescent="0.25">
      <c r="A184" s="129"/>
      <c r="B184" s="130"/>
      <c r="C184" s="131"/>
      <c r="D184" s="131"/>
      <c r="E184" s="132"/>
      <c r="F184" s="128"/>
      <c r="G184" s="133"/>
      <c r="H184" s="134"/>
      <c r="I184" s="135"/>
      <c r="J184" s="136"/>
      <c r="K184" s="137"/>
      <c r="L184" s="138"/>
      <c r="M184" s="133"/>
      <c r="N184" s="139"/>
      <c r="O184" s="139"/>
      <c r="P184" s="139"/>
      <c r="Q184" s="139"/>
      <c r="R184" s="140" t="s">
        <v>912</v>
      </c>
      <c r="S184" s="141">
        <f>SUM(S183:S183)</f>
        <v>272000</v>
      </c>
    </row>
    <row r="185" spans="1:19" ht="15.75" x14ac:dyDescent="0.25">
      <c r="A185" s="129"/>
      <c r="B185" s="130"/>
      <c r="C185" s="131"/>
      <c r="D185" s="131"/>
      <c r="E185" s="132"/>
      <c r="F185" s="128"/>
      <c r="G185" s="133"/>
      <c r="H185" s="134"/>
      <c r="I185" s="135"/>
      <c r="J185" s="136"/>
      <c r="K185" s="137"/>
      <c r="L185" s="138"/>
      <c r="M185" s="133"/>
      <c r="N185" s="139"/>
      <c r="O185" s="139"/>
      <c r="P185" s="139"/>
      <c r="Q185" s="139"/>
      <c r="R185" s="140" t="s">
        <v>913</v>
      </c>
      <c r="S185" s="142"/>
    </row>
    <row r="186" spans="1:19" ht="15.75" x14ac:dyDescent="0.25">
      <c r="A186" s="143"/>
      <c r="B186" s="144"/>
      <c r="C186" s="144"/>
      <c r="D186" s="144"/>
      <c r="E186" s="144"/>
      <c r="F186" s="144"/>
      <c r="G186" s="133"/>
      <c r="H186" s="134"/>
      <c r="I186" s="135"/>
      <c r="J186" s="136"/>
      <c r="K186" s="137"/>
      <c r="L186" s="138"/>
      <c r="M186" s="133"/>
      <c r="N186" s="139"/>
      <c r="O186" s="139"/>
      <c r="P186" s="139"/>
      <c r="Q186" s="139"/>
      <c r="R186" s="140" t="s">
        <v>914</v>
      </c>
      <c r="S186" s="142">
        <f>S184</f>
        <v>272000</v>
      </c>
    </row>
    <row r="187" spans="1:19" ht="15.75" x14ac:dyDescent="0.25">
      <c r="A187" s="143"/>
      <c r="B187" s="144"/>
      <c r="C187" s="144"/>
      <c r="D187" s="144"/>
      <c r="E187" s="144"/>
      <c r="F187" s="144"/>
      <c r="G187" s="133"/>
      <c r="H187" s="134"/>
      <c r="I187" s="135"/>
      <c r="J187" s="136"/>
      <c r="K187" s="137"/>
      <c r="L187" s="138"/>
      <c r="M187" s="133"/>
      <c r="N187" s="139"/>
      <c r="O187" s="139"/>
      <c r="P187" s="139"/>
      <c r="Q187" s="139"/>
      <c r="R187" s="145" t="s">
        <v>915</v>
      </c>
      <c r="S187" s="146">
        <v>29920</v>
      </c>
    </row>
    <row r="188" spans="1:19" ht="15.75" x14ac:dyDescent="0.25">
      <c r="A188" s="143"/>
      <c r="B188" s="144"/>
      <c r="C188" s="144"/>
      <c r="D188" s="144"/>
      <c r="E188" s="144"/>
      <c r="F188" s="144"/>
      <c r="G188" s="133"/>
      <c r="H188" s="134"/>
      <c r="I188" s="135"/>
      <c r="J188" s="136"/>
      <c r="K188" s="137"/>
      <c r="L188" s="138"/>
      <c r="M188" s="133"/>
      <c r="N188" s="139"/>
      <c r="O188" s="139"/>
      <c r="P188" s="139"/>
      <c r="Q188" s="139"/>
      <c r="R188" s="145" t="s">
        <v>916</v>
      </c>
      <c r="S188" s="147">
        <f>S186+S187</f>
        <v>301920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RESEP</vt:lpstr>
      <vt:lpstr>DATA PENJUALAN </vt:lpstr>
      <vt:lpstr>DATA MASTER OBAT</vt:lpstr>
      <vt:lpstr>DATA PEMB. OBAT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Pegawai</dc:creator>
  <cp:lastModifiedBy>User</cp:lastModifiedBy>
  <dcterms:created xsi:type="dcterms:W3CDTF">2022-06-02T05:52:50Z</dcterms:created>
  <dcterms:modified xsi:type="dcterms:W3CDTF">2022-06-06T05:08:10Z</dcterms:modified>
</cp:coreProperties>
</file>