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OneDrive\Documents\"/>
    </mc:Choice>
  </mc:AlternateContent>
  <workbookProtection workbookAlgorithmName="SHA-512" workbookHashValue="WhhbFAo4nfZzGMKo7nYAHlbpLN0XmIW+9F8JFs2JuXb0wyYGIwpfNyEli6H1mSvi+ZFYPgs3Jl2/wB7aqLysoA==" workbookSaltValue="4sQ07NTxLTpIbjUr8GU8eA==" workbookSpinCount="100000" lockStructure="1"/>
  <bookViews>
    <workbookView xWindow="0" yWindow="456" windowWidth="19368" windowHeight="9324"/>
  </bookViews>
  <sheets>
    <sheet name="Données à saisir" sheetId="1" r:id="rId1"/>
    <sheet name="Devis à imprimer" sheetId="2" r:id="rId2"/>
    <sheet name="Mot de passe" sheetId="3" r:id="rId3"/>
  </sheets>
  <definedNames>
    <definedName name="_xlnm.Print_Area" localSheetId="1">'Devis à imprimer'!$A$1:$K$45</definedName>
    <definedName name="_xlnm.Print_Area" localSheetId="0">'Données à saisir'!$A$1:$G$46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33" i="1"/>
  <c r="H22" i="2" s="1"/>
  <c r="F34" i="1"/>
  <c r="F35" i="1"/>
  <c r="F36" i="1"/>
  <c r="H25" i="2" s="1"/>
  <c r="F37" i="1"/>
  <c r="F38" i="1"/>
  <c r="F39" i="1"/>
  <c r="H28" i="2" s="1"/>
  <c r="F40" i="1"/>
  <c r="F41" i="1"/>
  <c r="F31" i="1"/>
  <c r="H20" i="2" s="1"/>
  <c r="F32" i="1"/>
  <c r="H21" i="2" s="1"/>
  <c r="E43" i="2"/>
  <c r="D43" i="2"/>
  <c r="F21" i="2"/>
  <c r="G21" i="2"/>
  <c r="I21" i="2"/>
  <c r="F22" i="2"/>
  <c r="G22" i="2"/>
  <c r="I22" i="2"/>
  <c r="F23" i="2"/>
  <c r="G23" i="2"/>
  <c r="I23" i="2"/>
  <c r="F24" i="2"/>
  <c r="G24" i="2"/>
  <c r="I24" i="2"/>
  <c r="F25" i="2"/>
  <c r="G25" i="2"/>
  <c r="I25" i="2"/>
  <c r="F26" i="2"/>
  <c r="G26" i="2"/>
  <c r="I26" i="2"/>
  <c r="F27" i="2"/>
  <c r="G27" i="2"/>
  <c r="I27" i="2"/>
  <c r="F28" i="2"/>
  <c r="G28" i="2"/>
  <c r="I28" i="2"/>
  <c r="F29" i="2"/>
  <c r="G29" i="2"/>
  <c r="I29" i="2"/>
  <c r="F30" i="2"/>
  <c r="G30" i="2"/>
  <c r="I30" i="2"/>
  <c r="G20" i="2"/>
  <c r="I20" i="2"/>
  <c r="F20" i="2"/>
  <c r="C30" i="2"/>
  <c r="C29" i="2"/>
  <c r="C28" i="2"/>
  <c r="C27" i="2"/>
  <c r="C26" i="2"/>
  <c r="C25" i="2"/>
  <c r="C24" i="2"/>
  <c r="C23" i="2"/>
  <c r="C22" i="2"/>
  <c r="C21" i="2"/>
  <c r="C20" i="2"/>
  <c r="D14" i="2"/>
  <c r="E12" i="2"/>
  <c r="E13" i="2"/>
  <c r="E14" i="2"/>
  <c r="E15" i="2"/>
  <c r="E11" i="2"/>
  <c r="F8" i="2"/>
  <c r="C12" i="2"/>
  <c r="D10" i="2"/>
  <c r="F4" i="2"/>
  <c r="F5" i="2"/>
  <c r="F6" i="2"/>
  <c r="F7" i="2"/>
  <c r="F3" i="2"/>
  <c r="C3" i="2"/>
  <c r="H23" i="2"/>
  <c r="H24" i="2"/>
  <c r="H26" i="2"/>
  <c r="H27" i="2"/>
  <c r="H29" i="2"/>
  <c r="H30" i="2"/>
  <c r="F42" i="1" l="1"/>
  <c r="G34" i="2"/>
  <c r="H34" i="2" s="1"/>
  <c r="I34" i="2" s="1"/>
  <c r="G36" i="2"/>
  <c r="G35" i="2"/>
  <c r="G33" i="2"/>
  <c r="H33" i="2" l="1"/>
  <c r="I33" i="2" s="1"/>
  <c r="H36" i="2"/>
  <c r="I36" i="2" s="1"/>
  <c r="H35" i="2"/>
  <c r="I35" i="2" s="1"/>
  <c r="I38" i="2" l="1"/>
</calcChain>
</file>

<file path=xl/sharedStrings.xml><?xml version="1.0" encoding="utf-8"?>
<sst xmlns="http://schemas.openxmlformats.org/spreadsheetml/2006/main" count="78" uniqueCount="76">
  <si>
    <t>Adresse :</t>
  </si>
  <si>
    <t>Votre raison sociale :</t>
  </si>
  <si>
    <t>Votre nom commercial :</t>
  </si>
  <si>
    <t>Votre adresse :</t>
  </si>
  <si>
    <t>Votre code postal et ville :</t>
  </si>
  <si>
    <t>Votre adresse e-mail :</t>
  </si>
  <si>
    <t>Votre n° de SIRET :</t>
  </si>
  <si>
    <t>Autre information importante :</t>
  </si>
  <si>
    <t>Saisissez dans les cases bleues uniquement</t>
  </si>
  <si>
    <t>INFORMATIONS CONCERNANT VOTRE CLIENT :</t>
  </si>
  <si>
    <t>Nom du client :</t>
  </si>
  <si>
    <t>Code postal et ville :</t>
  </si>
  <si>
    <t>E-mail :</t>
  </si>
  <si>
    <t>Votre téléphone :</t>
  </si>
  <si>
    <t>Téléphone :</t>
  </si>
  <si>
    <t>quantité</t>
  </si>
  <si>
    <t>prix unitaire</t>
  </si>
  <si>
    <t>total HT</t>
  </si>
  <si>
    <t>1/ Intitulé et description :</t>
  </si>
  <si>
    <t>2/ Intitulé et description :</t>
  </si>
  <si>
    <t>3/ Intitulé et description :</t>
  </si>
  <si>
    <t>4/ Intitulé et description :</t>
  </si>
  <si>
    <t>5/ Intitulé et description :</t>
  </si>
  <si>
    <t>6/ Intitulé et description :</t>
  </si>
  <si>
    <t>7/ Intitulé et description :</t>
  </si>
  <si>
    <t>8/ Intitulé et description :</t>
  </si>
  <si>
    <t>9/ Intitulé et description :</t>
  </si>
  <si>
    <t>10/ Intitulé et description :</t>
  </si>
  <si>
    <t>11/ Intitulé et description :</t>
  </si>
  <si>
    <t>1 côte du Touron</t>
  </si>
  <si>
    <t>452 452 452 00014</t>
  </si>
  <si>
    <t>Laurent Durand</t>
  </si>
  <si>
    <t>01120 La Perche Ferté</t>
  </si>
  <si>
    <t>1 rue de l'Angle</t>
  </si>
  <si>
    <t>laurent.durand@hotmail.fr</t>
  </si>
  <si>
    <t>Numéro de devis :</t>
  </si>
  <si>
    <t>Date de devis :</t>
  </si>
  <si>
    <t>Devis</t>
  </si>
  <si>
    <t>D-0021</t>
  </si>
  <si>
    <t>DESCRIPTION PROJET :</t>
  </si>
  <si>
    <t>Projet :</t>
  </si>
  <si>
    <t>Qté</t>
  </si>
  <si>
    <t>P.U. H.T.</t>
  </si>
  <si>
    <t>Total H.T.</t>
  </si>
  <si>
    <t>TVA</t>
  </si>
  <si>
    <t>Taux de TVA France :</t>
  </si>
  <si>
    <t>TOTAL HT</t>
  </si>
  <si>
    <t>Montant TVA</t>
  </si>
  <si>
    <t>Total TTC</t>
  </si>
  <si>
    <r>
      <t xml:space="preserve">taux TVA
</t>
    </r>
    <r>
      <rPr>
        <b/>
        <i/>
        <sz val="10"/>
        <color rgb="FFC00000"/>
        <rFont val="Calibri"/>
        <family val="2"/>
        <scheme val="minor"/>
      </rPr>
      <t>(obligatoire)</t>
    </r>
  </si>
  <si>
    <t>Devis valable 2 mois</t>
  </si>
  <si>
    <t>Vous souhaitez obtenir le mot de passe de ce document ?</t>
  </si>
  <si>
    <t>Obtenez le code pour déverrouiller et modifier ce document comme vous l'entendez :</t>
  </si>
  <si>
    <t>Cliquez ici :</t>
  </si>
  <si>
    <t>(ou recopiez le lien en cas de problème)</t>
  </si>
  <si>
    <t>Taux TVA</t>
  </si>
  <si>
    <t>VOS INFORMATIONS :</t>
  </si>
  <si>
    <t>Imprimez ou transformez ce devis en pdf.</t>
  </si>
  <si>
    <t>BpE documents est une entreprise française.</t>
  </si>
  <si>
    <t>contact@business-plan-excel.fr</t>
  </si>
  <si>
    <t>© BpE documents</t>
  </si>
  <si>
    <t xml:space="preserve">  (Mettez une TVA à 0% si vous êtes exonéré)</t>
  </si>
  <si>
    <t>Onglet automatique, non modifiable</t>
  </si>
  <si>
    <t>Un conseil : archivez tous vos devis !</t>
  </si>
  <si>
    <t>Devis prestation de service</t>
  </si>
  <si>
    <t>Jean-Marc Rostand</t>
  </si>
  <si>
    <t>JMR Consulting</t>
  </si>
  <si>
    <t>jmr-consulting@gmail.com</t>
  </si>
  <si>
    <t>N° de formateur : 78956488005</t>
  </si>
  <si>
    <t>Formation Coaching</t>
  </si>
  <si>
    <t>LISTE DES SERVICES PROPOSES :</t>
  </si>
  <si>
    <t>Description</t>
  </si>
  <si>
    <t>Formation conduite de réunion - journée</t>
  </si>
  <si>
    <t>Coaching personnalité management - journée</t>
  </si>
  <si>
    <t>Signature :</t>
  </si>
  <si>
    <t>https://www.business-plan-excel.fr/produit/mot-de-passe-devis-prestation-service/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</si>
</sst>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#&quot; &quot;##&quot; &quot;##&quot; &quot;##&quot; &quot;##"/>
  </numFmts>
  <fonts count="43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20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2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1"/>
      <color rgb="FF000000"/>
      <name val="Arial"/>
      <family val="2"/>
    </font>
    <font>
      <b/>
      <i/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C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i/>
      <u/>
      <sz val="1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1" fillId="0" borderId="0" xfId="0" applyFont="1" applyFill="1" applyBorder="1"/>
    <xf numFmtId="0" fontId="14" fillId="0" borderId="0" xfId="0" applyFont="1" applyAlignment="1">
      <alignment vertical="center"/>
    </xf>
    <xf numFmtId="0" fontId="0" fillId="2" borderId="7" xfId="0" applyFill="1" applyBorder="1" applyAlignment="1" applyProtection="1">
      <alignment vertical="center" wrapText="1"/>
      <protection locked="0"/>
    </xf>
    <xf numFmtId="0" fontId="0" fillId="2" borderId="7" xfId="0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49" fontId="0" fillId="2" borderId="7" xfId="0" applyNumberFormat="1" applyFill="1" applyBorder="1" applyAlignment="1" applyProtection="1">
      <alignment vertical="center"/>
      <protection locked="0"/>
    </xf>
    <xf numFmtId="165" fontId="0" fillId="2" borderId="7" xfId="0" applyNumberFormat="1" applyFill="1" applyBorder="1" applyAlignment="1" applyProtection="1">
      <alignment horizontal="left" vertical="center"/>
      <protection locked="0"/>
    </xf>
    <xf numFmtId="0" fontId="16" fillId="2" borderId="7" xfId="1" applyFill="1" applyBorder="1" applyAlignment="1" applyProtection="1">
      <alignment vertical="center"/>
      <protection locked="0"/>
    </xf>
    <xf numFmtId="49" fontId="0" fillId="2" borderId="7" xfId="0" applyNumberFormat="1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10" fontId="0" fillId="2" borderId="7" xfId="0" applyNumberFormat="1" applyFill="1" applyBorder="1" applyAlignment="1" applyProtection="1">
      <alignment horizontal="center" vertical="center"/>
      <protection locked="0"/>
    </xf>
    <xf numFmtId="4" fontId="0" fillId="2" borderId="7" xfId="0" applyNumberFormat="1" applyFill="1" applyBorder="1" applyAlignment="1" applyProtection="1">
      <alignment horizontal="center" vertical="center"/>
      <protection locked="0"/>
    </xf>
    <xf numFmtId="4" fontId="0" fillId="0" borderId="7" xfId="0" applyNumberFormat="1" applyFill="1" applyBorder="1" applyAlignment="1" applyProtection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0" xfId="0" applyFill="1" applyBorder="1" applyAlignment="1" applyProtection="1">
      <alignment vertical="center" wrapText="1"/>
      <protection locked="0"/>
    </xf>
    <xf numFmtId="0" fontId="17" fillId="0" borderId="0" xfId="0" applyFont="1" applyFill="1" applyBorder="1" applyAlignment="1">
      <alignment vertical="center"/>
    </xf>
    <xf numFmtId="4" fontId="0" fillId="0" borderId="7" xfId="0" applyNumberFormat="1" applyBorder="1" applyAlignment="1">
      <alignment horizontal="center" vertical="center"/>
    </xf>
    <xf numFmtId="0" fontId="4" fillId="0" borderId="0" xfId="0" applyFont="1" applyBorder="1"/>
    <xf numFmtId="0" fontId="9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left"/>
    </xf>
    <xf numFmtId="49" fontId="0" fillId="2" borderId="7" xfId="0" applyNumberFormat="1" applyFill="1" applyBorder="1" applyAlignment="1" applyProtection="1">
      <alignment vertical="center" wrapText="1"/>
      <protection locked="0"/>
    </xf>
    <xf numFmtId="14" fontId="0" fillId="2" borderId="7" xfId="0" applyNumberForma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9" xfId="0" applyFont="1" applyFill="1" applyBorder="1" applyAlignment="1">
      <alignment horizontal="right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/>
    <xf numFmtId="0" fontId="10" fillId="0" borderId="0" xfId="0" applyFont="1" applyBorder="1" applyAlignment="1">
      <alignment horizontal="center"/>
    </xf>
    <xf numFmtId="4" fontId="10" fillId="0" borderId="0" xfId="0" applyNumberFormat="1" applyFont="1" applyBorder="1" applyAlignment="1">
      <alignment horizontal="right"/>
    </xf>
    <xf numFmtId="4" fontId="10" fillId="0" borderId="0" xfId="0" applyNumberFormat="1" applyFont="1" applyBorder="1"/>
    <xf numFmtId="4" fontId="9" fillId="0" borderId="0" xfId="0" applyNumberFormat="1" applyFont="1" applyBorder="1"/>
    <xf numFmtId="0" fontId="20" fillId="0" borderId="0" xfId="0" applyFont="1" applyBorder="1" applyAlignment="1">
      <alignment horizontal="center"/>
    </xf>
    <xf numFmtId="0" fontId="11" fillId="0" borderId="8" xfId="0" applyFont="1" applyBorder="1" applyAlignment="1">
      <alignment horizontal="right"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25" fillId="3" borderId="0" xfId="0" applyFont="1" applyFill="1" applyBorder="1" applyAlignment="1">
      <alignment horizontal="left" vertical="center"/>
    </xf>
    <xf numFmtId="0" fontId="26" fillId="4" borderId="0" xfId="0" applyFont="1" applyFill="1" applyBorder="1" applyAlignment="1" applyProtection="1">
      <alignment horizontal="left" indent="1"/>
      <protection locked="0"/>
    </xf>
    <xf numFmtId="0" fontId="4" fillId="0" borderId="0" xfId="0" applyFont="1" applyBorder="1" applyProtection="1">
      <protection locked="0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14" xfId="0" applyFont="1" applyBorder="1"/>
    <xf numFmtId="0" fontId="5" fillId="0" borderId="0" xfId="0" applyFont="1" applyBorder="1"/>
    <xf numFmtId="0" fontId="9" fillId="0" borderId="0" xfId="0" applyFont="1" applyFill="1" applyBorder="1"/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4" fontId="9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165" fontId="24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0" fontId="18" fillId="0" borderId="4" xfId="0" applyNumberFormat="1" applyFont="1" applyBorder="1" applyAlignment="1">
      <alignment horizontal="center" vertical="center"/>
    </xf>
    <xf numFmtId="4" fontId="18" fillId="0" borderId="18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0" fontId="21" fillId="0" borderId="6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/>
    </xf>
    <xf numFmtId="4" fontId="8" fillId="0" borderId="19" xfId="0" applyNumberFormat="1" applyFont="1" applyBorder="1" applyAlignment="1">
      <alignment horizontal="center" vertical="center"/>
    </xf>
    <xf numFmtId="0" fontId="2" fillId="0" borderId="0" xfId="0" applyFont="1" applyBorder="1"/>
    <xf numFmtId="0" fontId="30" fillId="0" borderId="0" xfId="0" applyFont="1"/>
    <xf numFmtId="0" fontId="31" fillId="0" borderId="0" xfId="0" applyFont="1"/>
    <xf numFmtId="0" fontId="33" fillId="0" borderId="0" xfId="0" applyFont="1"/>
    <xf numFmtId="10" fontId="0" fillId="2" borderId="7" xfId="0" applyNumberFormat="1" applyFill="1" applyBorder="1" applyAlignment="1" applyProtection="1">
      <alignment horizontal="center"/>
      <protection locked="0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1" applyFont="1"/>
    <xf numFmtId="0" fontId="1" fillId="0" borderId="0" xfId="0" applyFont="1" applyAlignment="1">
      <alignment vertical="center"/>
    </xf>
    <xf numFmtId="0" fontId="42" fillId="0" borderId="0" xfId="0" applyFont="1"/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165" fontId="23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4" fontId="20" fillId="0" borderId="0" xfId="0" applyNumberFormat="1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0" xfId="0" applyFont="1" applyBorder="1" applyAlignment="1" applyProtection="1">
      <alignment horizontal="left" indent="10"/>
      <protection locked="0"/>
    </xf>
    <xf numFmtId="165" fontId="9" fillId="0" borderId="0" xfId="0" applyNumberFormat="1" applyFont="1" applyBorder="1" applyAlignment="1" applyProtection="1">
      <alignment horizontal="left" indent="10"/>
      <protection locked="0"/>
    </xf>
    <xf numFmtId="165" fontId="24" fillId="0" borderId="0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32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9</xdr:row>
      <xdr:rowOff>238125</xdr:rowOff>
    </xdr:from>
    <xdr:to>
      <xdr:col>8</xdr:col>
      <xdr:colOff>952500</xdr:colOff>
      <xdr:row>15</xdr:row>
      <xdr:rowOff>161925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8DD5926D-749A-4E25-BC56-346D990B7B4F}"/>
            </a:ext>
          </a:extLst>
        </xdr:cNvPr>
        <xdr:cNvSpPr/>
      </xdr:nvSpPr>
      <xdr:spPr>
        <a:xfrm>
          <a:off x="4400550" y="2028825"/>
          <a:ext cx="4095750" cy="1323975"/>
        </a:xfrm>
        <a:prstGeom prst="roundRect">
          <a:avLst/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43295</xdr:colOff>
      <xdr:row>0</xdr:row>
      <xdr:rowOff>95250</xdr:rowOff>
    </xdr:from>
    <xdr:to>
      <xdr:col>2</xdr:col>
      <xdr:colOff>730902</xdr:colOff>
      <xdr:row>4</xdr:row>
      <xdr:rowOff>69273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8964C6-374A-4AD1-B30B-26C5A1C39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" y="95250"/>
          <a:ext cx="2211607" cy="736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r-consulting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ontact@business-plan-excel.fr" TargetMode="External"/><Relationship Id="rId1" Type="http://schemas.openxmlformats.org/officeDocument/2006/relationships/hyperlink" Target="https://www.business-plan-excel.fr/produit/mot-de-passe-devis-prestation-service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showGridLines="0" tabSelected="1" zoomScale="110" zoomScaleNormal="110" workbookViewId="0">
      <selection activeCell="C7" sqref="C7"/>
    </sheetView>
  </sheetViews>
  <sheetFormatPr defaultColWidth="11.5546875" defaultRowHeight="14.4" x14ac:dyDescent="0.3"/>
  <cols>
    <col min="1" max="1" width="2.33203125" customWidth="1"/>
    <col min="2" max="2" width="28.88671875" bestFit="1" customWidth="1"/>
    <col min="3" max="3" width="73.5546875" customWidth="1"/>
  </cols>
  <sheetData>
    <row r="1" spans="1:3" ht="25.8" x14ac:dyDescent="0.5">
      <c r="A1" s="1" t="s">
        <v>64</v>
      </c>
    </row>
    <row r="3" spans="1:3" ht="15.6" x14ac:dyDescent="0.3">
      <c r="B3" s="8" t="s">
        <v>8</v>
      </c>
    </row>
    <row r="5" spans="1:3" x14ac:dyDescent="0.3">
      <c r="B5" s="9" t="s">
        <v>56</v>
      </c>
    </row>
    <row r="7" spans="1:3" x14ac:dyDescent="0.3">
      <c r="B7" s="10" t="s">
        <v>1</v>
      </c>
      <c r="C7" s="12" t="s">
        <v>65</v>
      </c>
    </row>
    <row r="8" spans="1:3" x14ac:dyDescent="0.3">
      <c r="B8" s="10" t="s">
        <v>2</v>
      </c>
      <c r="C8" s="12" t="s">
        <v>66</v>
      </c>
    </row>
    <row r="9" spans="1:3" x14ac:dyDescent="0.3">
      <c r="B9" s="10" t="s">
        <v>3</v>
      </c>
      <c r="C9" s="12" t="s">
        <v>29</v>
      </c>
    </row>
    <row r="10" spans="1:3" x14ac:dyDescent="0.3">
      <c r="B10" s="10" t="s">
        <v>4</v>
      </c>
      <c r="C10" s="15" t="s">
        <v>32</v>
      </c>
    </row>
    <row r="11" spans="1:3" x14ac:dyDescent="0.3">
      <c r="B11" s="10" t="s">
        <v>13</v>
      </c>
      <c r="C11" s="16">
        <v>545454545</v>
      </c>
    </row>
    <row r="12" spans="1:3" x14ac:dyDescent="0.3">
      <c r="B12" s="10" t="s">
        <v>5</v>
      </c>
      <c r="C12" s="17" t="s">
        <v>67</v>
      </c>
    </row>
    <row r="13" spans="1:3" x14ac:dyDescent="0.3">
      <c r="B13" s="10" t="s">
        <v>6</v>
      </c>
      <c r="C13" s="18" t="s">
        <v>30</v>
      </c>
    </row>
    <row r="14" spans="1:3" x14ac:dyDescent="0.3">
      <c r="B14" s="10" t="s">
        <v>7</v>
      </c>
      <c r="C14" s="12" t="s">
        <v>68</v>
      </c>
    </row>
    <row r="15" spans="1:3" x14ac:dyDescent="0.3">
      <c r="B15" s="13"/>
    </row>
    <row r="16" spans="1:3" x14ac:dyDescent="0.3">
      <c r="B16" s="9" t="s">
        <v>9</v>
      </c>
    </row>
    <row r="18" spans="2:8" x14ac:dyDescent="0.3">
      <c r="B18" s="10" t="s">
        <v>10</v>
      </c>
      <c r="C18" s="12" t="s">
        <v>31</v>
      </c>
    </row>
    <row r="19" spans="2:8" x14ac:dyDescent="0.3">
      <c r="B19" s="10" t="s">
        <v>0</v>
      </c>
      <c r="C19" s="12" t="s">
        <v>33</v>
      </c>
    </row>
    <row r="20" spans="2:8" x14ac:dyDescent="0.3">
      <c r="B20" s="10" t="s">
        <v>11</v>
      </c>
      <c r="C20" s="15" t="s">
        <v>32</v>
      </c>
    </row>
    <row r="21" spans="2:8" x14ac:dyDescent="0.3">
      <c r="B21" s="10" t="s">
        <v>14</v>
      </c>
      <c r="C21" s="16">
        <v>660676767</v>
      </c>
    </row>
    <row r="22" spans="2:8" x14ac:dyDescent="0.3">
      <c r="B22" s="10" t="s">
        <v>12</v>
      </c>
      <c r="C22" s="17" t="s">
        <v>34</v>
      </c>
    </row>
    <row r="23" spans="2:8" x14ac:dyDescent="0.3">
      <c r="B23" s="13"/>
      <c r="C23" s="13"/>
    </row>
    <row r="24" spans="2:8" ht="33" customHeight="1" x14ac:dyDescent="0.3">
      <c r="B24" s="14" t="s">
        <v>39</v>
      </c>
      <c r="C24" s="11" t="s">
        <v>69</v>
      </c>
      <c r="F24" s="70" t="s">
        <v>45</v>
      </c>
    </row>
    <row r="25" spans="2:8" ht="14.25" customHeight="1" x14ac:dyDescent="0.3">
      <c r="B25" s="14"/>
      <c r="C25" s="24"/>
      <c r="F25" s="89">
        <v>0</v>
      </c>
    </row>
    <row r="26" spans="2:8" ht="15" customHeight="1" x14ac:dyDescent="0.3">
      <c r="B26" s="25" t="s">
        <v>35</v>
      </c>
      <c r="C26" s="31" t="s">
        <v>38</v>
      </c>
      <c r="F26" s="89">
        <v>5.5E-2</v>
      </c>
    </row>
    <row r="27" spans="2:8" ht="15" customHeight="1" x14ac:dyDescent="0.3">
      <c r="B27" s="25" t="s">
        <v>36</v>
      </c>
      <c r="C27" s="32">
        <v>44652</v>
      </c>
      <c r="F27" s="89">
        <v>0.1</v>
      </c>
    </row>
    <row r="28" spans="2:8" x14ac:dyDescent="0.3">
      <c r="B28" s="13"/>
      <c r="C28" s="13"/>
      <c r="F28" s="89">
        <v>0.2</v>
      </c>
    </row>
    <row r="29" spans="2:8" x14ac:dyDescent="0.3">
      <c r="B29" s="14" t="s">
        <v>70</v>
      </c>
      <c r="C29" s="13"/>
    </row>
    <row r="30" spans="2:8" ht="27.75" customHeight="1" x14ac:dyDescent="0.3">
      <c r="D30" s="23" t="s">
        <v>15</v>
      </c>
      <c r="E30" s="23" t="s">
        <v>16</v>
      </c>
      <c r="F30" s="23" t="s">
        <v>17</v>
      </c>
      <c r="G30" s="82" t="s">
        <v>49</v>
      </c>
    </row>
    <row r="31" spans="2:8" ht="39.75" customHeight="1" x14ac:dyDescent="0.3">
      <c r="B31" s="10" t="s">
        <v>18</v>
      </c>
      <c r="C31" s="11" t="s">
        <v>72</v>
      </c>
      <c r="D31" s="19">
        <v>2</v>
      </c>
      <c r="E31" s="21">
        <v>450</v>
      </c>
      <c r="F31" s="22">
        <f>IF(D31*E31=0,"",D31*E31)</f>
        <v>900</v>
      </c>
      <c r="G31" s="20">
        <v>0.2</v>
      </c>
      <c r="H31" s="97" t="s">
        <v>61</v>
      </c>
    </row>
    <row r="32" spans="2:8" ht="39.75" customHeight="1" x14ac:dyDescent="0.3">
      <c r="B32" s="10" t="s">
        <v>19</v>
      </c>
      <c r="C32" s="11" t="s">
        <v>73</v>
      </c>
      <c r="D32" s="19">
        <v>1</v>
      </c>
      <c r="E32" s="21">
        <v>680</v>
      </c>
      <c r="F32" s="22">
        <f>IF(D32*E32=0,"",D32*E32)</f>
        <v>680</v>
      </c>
      <c r="G32" s="20">
        <v>0.2</v>
      </c>
    </row>
    <row r="33" spans="2:7" ht="39.75" customHeight="1" x14ac:dyDescent="0.3">
      <c r="B33" s="10" t="s">
        <v>20</v>
      </c>
      <c r="C33" s="11"/>
      <c r="D33" s="19"/>
      <c r="E33" s="21"/>
      <c r="F33" s="22" t="str">
        <f t="shared" ref="F33:F41" si="0">IF(D33*E33=0,"",D33*E33)</f>
        <v/>
      </c>
      <c r="G33" s="20"/>
    </row>
    <row r="34" spans="2:7" ht="39.75" customHeight="1" x14ac:dyDescent="0.3">
      <c r="B34" s="10" t="s">
        <v>21</v>
      </c>
      <c r="C34" s="11"/>
      <c r="D34" s="19"/>
      <c r="E34" s="21"/>
      <c r="F34" s="22" t="str">
        <f t="shared" si="0"/>
        <v/>
      </c>
      <c r="G34" s="20"/>
    </row>
    <row r="35" spans="2:7" ht="39.75" customHeight="1" x14ac:dyDescent="0.3">
      <c r="B35" s="10" t="s">
        <v>22</v>
      </c>
      <c r="C35" s="11"/>
      <c r="D35" s="19"/>
      <c r="E35" s="21"/>
      <c r="F35" s="22" t="str">
        <f t="shared" si="0"/>
        <v/>
      </c>
      <c r="G35" s="20"/>
    </row>
    <row r="36" spans="2:7" ht="39.75" customHeight="1" x14ac:dyDescent="0.3">
      <c r="B36" s="10" t="s">
        <v>23</v>
      </c>
      <c r="C36" s="11"/>
      <c r="D36" s="19"/>
      <c r="E36" s="21"/>
      <c r="F36" s="22" t="str">
        <f t="shared" si="0"/>
        <v/>
      </c>
      <c r="G36" s="20"/>
    </row>
    <row r="37" spans="2:7" ht="39.75" customHeight="1" x14ac:dyDescent="0.3">
      <c r="B37" s="10" t="s">
        <v>24</v>
      </c>
      <c r="C37" s="11"/>
      <c r="D37" s="19"/>
      <c r="E37" s="21"/>
      <c r="F37" s="22" t="str">
        <f t="shared" si="0"/>
        <v/>
      </c>
      <c r="G37" s="20"/>
    </row>
    <row r="38" spans="2:7" ht="39.75" customHeight="1" x14ac:dyDescent="0.3">
      <c r="B38" s="10" t="s">
        <v>25</v>
      </c>
      <c r="C38" s="11"/>
      <c r="D38" s="19"/>
      <c r="E38" s="21"/>
      <c r="F38" s="22" t="str">
        <f t="shared" si="0"/>
        <v/>
      </c>
      <c r="G38" s="20"/>
    </row>
    <row r="39" spans="2:7" ht="39.75" customHeight="1" x14ac:dyDescent="0.3">
      <c r="B39" s="10" t="s">
        <v>26</v>
      </c>
      <c r="C39" s="11"/>
      <c r="D39" s="19"/>
      <c r="E39" s="21"/>
      <c r="F39" s="22" t="str">
        <f t="shared" si="0"/>
        <v/>
      </c>
      <c r="G39" s="20"/>
    </row>
    <row r="40" spans="2:7" ht="39.75" customHeight="1" x14ac:dyDescent="0.3">
      <c r="B40" s="10" t="s">
        <v>27</v>
      </c>
      <c r="C40" s="11"/>
      <c r="D40" s="19"/>
      <c r="E40" s="21"/>
      <c r="F40" s="22" t="str">
        <f t="shared" si="0"/>
        <v/>
      </c>
      <c r="G40" s="20"/>
    </row>
    <row r="41" spans="2:7" ht="39.75" customHeight="1" x14ac:dyDescent="0.3">
      <c r="B41" s="10" t="s">
        <v>28</v>
      </c>
      <c r="C41" s="11"/>
      <c r="D41" s="19"/>
      <c r="E41" s="21"/>
      <c r="F41" s="22" t="str">
        <f t="shared" si="0"/>
        <v/>
      </c>
      <c r="G41" s="20"/>
    </row>
    <row r="42" spans="2:7" ht="26.25" customHeight="1" x14ac:dyDescent="0.3">
      <c r="F42" s="26">
        <f>IF(SUM(F31:F41)=0,"",SUM(F31:F41))</f>
        <v>1580</v>
      </c>
    </row>
  </sheetData>
  <sheetProtection algorithmName="SHA-512" hashValue="CoLdv6UgosBHmEzhQZLk4ZZwXpRp6FzRcIH1GXRzizxW1I3nIKOua6edo4CMGOf1mP1WgdYvWsVaraZMAyNogA==" saltValue="wzN6oL3icsQOydJd4x2i4Q==" spinCount="100000" sheet="1" objects="1" scenarios="1"/>
  <dataValidations count="1">
    <dataValidation type="list" allowBlank="1" showInputMessage="1" showErrorMessage="1" sqref="G31:G41">
      <formula1>$F$25:$F$28</formula1>
    </dataValidation>
  </dataValidations>
  <hyperlinks>
    <hyperlink ref="C12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ignoredErrors>
    <ignoredError sqref="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opLeftCell="A13" workbookViewId="0">
      <selection activeCell="C10" sqref="C10"/>
    </sheetView>
  </sheetViews>
  <sheetFormatPr defaultColWidth="11.5546875" defaultRowHeight="14.4" x14ac:dyDescent="0.3"/>
  <cols>
    <col min="1" max="1" width="2.44140625" style="2" customWidth="1"/>
    <col min="2" max="2" width="2.109375" style="2" customWidth="1"/>
    <col min="3" max="3" width="13.6640625" style="2" customWidth="1"/>
    <col min="4" max="4" width="41.5546875" style="2" customWidth="1"/>
    <col min="5" max="5" width="13.109375" style="2" customWidth="1"/>
    <col min="6" max="6" width="12.88671875" style="2" customWidth="1"/>
    <col min="7" max="9" width="14" style="2" customWidth="1"/>
    <col min="10" max="10" width="2.109375" style="2" customWidth="1"/>
    <col min="11" max="11" width="2.5546875" style="2" customWidth="1"/>
  </cols>
  <sheetData>
    <row r="1" spans="2:13" ht="10.5" customHeight="1" thickBot="1" x14ac:dyDescent="0.35"/>
    <row r="2" spans="2:13" ht="15" thickTop="1" x14ac:dyDescent="0.3">
      <c r="B2" s="47"/>
      <c r="C2" s="48"/>
      <c r="D2" s="48"/>
      <c r="E2" s="48"/>
      <c r="F2" s="48"/>
      <c r="G2" s="48"/>
      <c r="H2" s="48"/>
      <c r="I2" s="48"/>
      <c r="J2" s="49"/>
    </row>
    <row r="3" spans="2:13" ht="15.75" customHeight="1" x14ac:dyDescent="0.35">
      <c r="B3" s="50"/>
      <c r="C3" s="102" t="str">
        <f>IF(ISBLANK('Données à saisir'!C8),"",'Données à saisir'!C8)</f>
        <v>JMR Consulting</v>
      </c>
      <c r="D3" s="102"/>
      <c r="E3" s="27"/>
      <c r="F3" s="105" t="str">
        <f>IF(ISBLANK('Données à saisir'!C7),"",'Données à saisir'!C7)</f>
        <v>Jean-Marc Rostand</v>
      </c>
      <c r="G3" s="105"/>
      <c r="H3" s="105"/>
      <c r="I3" s="105"/>
      <c r="J3" s="51"/>
      <c r="M3" s="98" t="s">
        <v>62</v>
      </c>
    </row>
    <row r="4" spans="2:13" ht="15.75" customHeight="1" x14ac:dyDescent="0.35">
      <c r="B4" s="50"/>
      <c r="C4" s="102"/>
      <c r="D4" s="102"/>
      <c r="E4" s="27"/>
      <c r="F4" s="106" t="str">
        <f>IF(ISBLANK('Données à saisir'!C9),"",'Données à saisir'!C9)</f>
        <v>1 côte du Touron</v>
      </c>
      <c r="G4" s="106"/>
      <c r="H4" s="106"/>
      <c r="I4" s="106"/>
      <c r="J4" s="51"/>
      <c r="M4" s="91" t="s">
        <v>57</v>
      </c>
    </row>
    <row r="5" spans="2:13" ht="15.75" customHeight="1" x14ac:dyDescent="0.35">
      <c r="B5" s="50"/>
      <c r="C5" s="102"/>
      <c r="D5" s="102"/>
      <c r="E5" s="27"/>
      <c r="F5" s="106" t="str">
        <f>IF(ISBLANK('Données à saisir'!C10),"",'Données à saisir'!C10)</f>
        <v>01120 La Perche Ferté</v>
      </c>
      <c r="G5" s="106"/>
      <c r="H5" s="106"/>
      <c r="I5" s="106"/>
      <c r="J5" s="51"/>
      <c r="M5" s="91" t="s">
        <v>63</v>
      </c>
    </row>
    <row r="6" spans="2:13" ht="15.75" customHeight="1" x14ac:dyDescent="0.3">
      <c r="B6" s="50"/>
      <c r="C6" s="102"/>
      <c r="D6" s="102"/>
      <c r="E6" s="27"/>
      <c r="F6" s="104">
        <f>IF(ISBLANK('Données à saisir'!C11),"",'Données à saisir'!C11)</f>
        <v>545454545</v>
      </c>
      <c r="G6" s="104"/>
      <c r="H6" s="104"/>
      <c r="I6" s="104"/>
      <c r="J6" s="51"/>
      <c r="M6" s="92"/>
    </row>
    <row r="7" spans="2:13" ht="15.75" customHeight="1" thickBot="1" x14ac:dyDescent="0.35">
      <c r="B7" s="50"/>
      <c r="C7" s="103"/>
      <c r="D7" s="103"/>
      <c r="E7" s="27"/>
      <c r="F7" s="106" t="str">
        <f>IF(ISBLANK('Données à saisir'!C12),"",'Données à saisir'!C12)</f>
        <v>jmr-consulting@gmail.com</v>
      </c>
      <c r="G7" s="106"/>
      <c r="H7" s="106"/>
      <c r="I7" s="106"/>
      <c r="J7" s="51"/>
    </row>
    <row r="8" spans="2:13" ht="15.75" customHeight="1" thickTop="1" x14ac:dyDescent="0.3">
      <c r="B8" s="50"/>
      <c r="C8" s="29"/>
      <c r="D8" s="29"/>
      <c r="E8" s="27"/>
      <c r="F8" s="108" t="str">
        <f>"Siret : "&amp;IF(ISBLANK('Données à saisir'!C13),"",'Données à saisir'!C13)</f>
        <v>Siret : 452 452 452 00014</v>
      </c>
      <c r="G8" s="108"/>
      <c r="H8" s="108"/>
      <c r="I8" s="108"/>
      <c r="J8" s="51"/>
    </row>
    <row r="9" spans="2:13" ht="15.75" customHeight="1" x14ac:dyDescent="0.3">
      <c r="B9" s="50"/>
      <c r="C9" s="29"/>
      <c r="D9" s="29"/>
      <c r="E9" s="27"/>
      <c r="F9" s="101" t="str">
        <f>+IF(ISBLANK('Données à saisir'!C14),"",'Données à saisir'!C14)</f>
        <v>N° de formateur : 78956488005</v>
      </c>
      <c r="G9" s="101"/>
      <c r="H9" s="101"/>
      <c r="I9" s="101"/>
      <c r="J9" s="51"/>
    </row>
    <row r="10" spans="2:13" ht="31.2" x14ac:dyDescent="0.6">
      <c r="B10" s="50"/>
      <c r="C10" s="52" t="s">
        <v>37</v>
      </c>
      <c r="D10" s="53" t="str">
        <f>IF(ISBLANK('Données à saisir'!C26),"",'Données à saisir'!C26)</f>
        <v>D-0021</v>
      </c>
      <c r="E10" s="54"/>
      <c r="F10" s="55"/>
      <c r="G10" s="27"/>
      <c r="H10" s="56"/>
      <c r="I10" s="57"/>
      <c r="J10" s="58"/>
      <c r="K10" s="3"/>
    </row>
    <row r="11" spans="2:13" ht="15.75" customHeight="1" x14ac:dyDescent="0.5">
      <c r="B11" s="50"/>
      <c r="C11" s="27"/>
      <c r="D11" s="27"/>
      <c r="E11" s="111" t="str">
        <f>IF(ISBLANK('Données à saisir'!C18),"",'Données à saisir'!C18)</f>
        <v>Laurent Durand</v>
      </c>
      <c r="F11" s="111"/>
      <c r="G11" s="111"/>
      <c r="H11" s="111"/>
      <c r="I11" s="59"/>
      <c r="J11" s="58"/>
      <c r="K11" s="3"/>
    </row>
    <row r="12" spans="2:13" ht="15.75" customHeight="1" x14ac:dyDescent="0.3">
      <c r="B12" s="50"/>
      <c r="C12" s="107">
        <f>IF(ISBLANK('Données à saisir'!C27),"",'Données à saisir'!C27)</f>
        <v>44652</v>
      </c>
      <c r="D12" s="107"/>
      <c r="E12" s="111" t="str">
        <f>IF(ISBLANK('Données à saisir'!C19),"",'Données à saisir'!C19)</f>
        <v>1 rue de l'Angle</v>
      </c>
      <c r="F12" s="111"/>
      <c r="G12" s="111"/>
      <c r="H12" s="111"/>
      <c r="I12" s="27"/>
      <c r="J12" s="51"/>
    </row>
    <row r="13" spans="2:13" ht="15.75" customHeight="1" x14ac:dyDescent="0.3">
      <c r="B13" s="50"/>
      <c r="C13" s="27"/>
      <c r="D13" s="27"/>
      <c r="E13" s="111" t="str">
        <f>IF(ISBLANK('Données à saisir'!C20),"",'Données à saisir'!C20)</f>
        <v>01120 La Perche Ferté</v>
      </c>
      <c r="F13" s="111"/>
      <c r="G13" s="111"/>
      <c r="H13" s="111"/>
      <c r="I13" s="27"/>
      <c r="J13" s="51"/>
    </row>
    <row r="14" spans="2:13" ht="15.75" customHeight="1" x14ac:dyDescent="0.35">
      <c r="B14" s="50"/>
      <c r="C14" s="45" t="s">
        <v>40</v>
      </c>
      <c r="D14" s="109" t="str">
        <f>IF(ISBLANK('Données à saisir'!C24),"",'Données à saisir'!C24)</f>
        <v>Formation Coaching</v>
      </c>
      <c r="E14" s="112">
        <f>IF(ISBLANK('Données à saisir'!C21),"",'Données à saisir'!C21)</f>
        <v>660676767</v>
      </c>
      <c r="F14" s="112"/>
      <c r="G14" s="112"/>
      <c r="H14" s="112"/>
      <c r="I14" s="27"/>
      <c r="J14" s="51"/>
    </row>
    <row r="15" spans="2:13" ht="15.75" customHeight="1" x14ac:dyDescent="0.3">
      <c r="B15" s="50"/>
      <c r="C15" s="28"/>
      <c r="D15" s="109"/>
      <c r="E15" s="111" t="str">
        <f>IF(ISBLANK('Données à saisir'!C22),"",'Données à saisir'!C22)</f>
        <v>laurent.durand@hotmail.fr</v>
      </c>
      <c r="F15" s="111"/>
      <c r="G15" s="111"/>
      <c r="H15" s="111"/>
      <c r="I15" s="28"/>
      <c r="J15" s="51"/>
    </row>
    <row r="16" spans="2:13" ht="15.75" customHeight="1" thickBot="1" x14ac:dyDescent="0.35">
      <c r="B16" s="50"/>
      <c r="C16" s="46"/>
      <c r="D16" s="110"/>
      <c r="E16" s="30"/>
      <c r="F16" s="28"/>
      <c r="G16" s="28"/>
      <c r="H16" s="28"/>
      <c r="I16" s="28"/>
      <c r="J16" s="51"/>
    </row>
    <row r="17" spans="1:10" ht="15.75" customHeight="1" thickTop="1" x14ac:dyDescent="0.3">
      <c r="B17" s="50"/>
      <c r="C17" s="40"/>
      <c r="D17" s="60"/>
      <c r="E17" s="30"/>
      <c r="F17" s="28"/>
      <c r="G17" s="28"/>
      <c r="H17" s="28"/>
      <c r="I17" s="28"/>
      <c r="J17" s="51"/>
    </row>
    <row r="18" spans="1:10" ht="19.5" customHeight="1" x14ac:dyDescent="0.3">
      <c r="B18" s="50"/>
      <c r="C18" s="99" t="s">
        <v>71</v>
      </c>
      <c r="D18" s="100"/>
      <c r="E18" s="35"/>
      <c r="F18" s="33" t="s">
        <v>41</v>
      </c>
      <c r="G18" s="33" t="s">
        <v>42</v>
      </c>
      <c r="H18" s="33" t="s">
        <v>43</v>
      </c>
      <c r="I18" s="77" t="s">
        <v>55</v>
      </c>
      <c r="J18" s="51"/>
    </row>
    <row r="19" spans="1:10" ht="15.6" x14ac:dyDescent="0.3">
      <c r="B19" s="50"/>
      <c r="C19" s="4"/>
      <c r="D19" s="4"/>
      <c r="E19" s="5"/>
      <c r="F19" s="6"/>
      <c r="G19" s="6"/>
      <c r="H19" s="4"/>
      <c r="I19" s="4"/>
      <c r="J19" s="51"/>
    </row>
    <row r="20" spans="1:10" ht="48.75" customHeight="1" x14ac:dyDescent="0.3">
      <c r="A20" s="7">
        <v>5</v>
      </c>
      <c r="B20" s="50"/>
      <c r="C20" s="114" t="str">
        <f>IF(ISBLANK('Données à saisir'!C31),"",'Données à saisir'!C31)</f>
        <v>Formation conduite de réunion - journée</v>
      </c>
      <c r="D20" s="115"/>
      <c r="E20" s="115"/>
      <c r="F20" s="36">
        <f>IF(ISBLANK('Données à saisir'!D31),"",'Données à saisir'!D31)</f>
        <v>2</v>
      </c>
      <c r="G20" s="36">
        <f>IF(ISBLANK('Données à saisir'!E31),"",'Données à saisir'!E31)</f>
        <v>450</v>
      </c>
      <c r="H20" s="36">
        <f>IF(ISBLANK('Données à saisir'!F31),"",'Données à saisir'!F31)</f>
        <v>900</v>
      </c>
      <c r="I20" s="78">
        <f>IF(ISBLANK('Données à saisir'!G31),"",'Données à saisir'!G31)</f>
        <v>0.2</v>
      </c>
      <c r="J20" s="51"/>
    </row>
    <row r="21" spans="1:10" ht="48.75" customHeight="1" x14ac:dyDescent="0.3">
      <c r="A21" s="7"/>
      <c r="B21" s="50"/>
      <c r="C21" s="114" t="str">
        <f>IF(ISBLANK('Données à saisir'!C32),"",'Données à saisir'!C32)</f>
        <v>Coaching personnalité management - journée</v>
      </c>
      <c r="D21" s="115"/>
      <c r="E21" s="115"/>
      <c r="F21" s="36">
        <f>IF(ISBLANK('Données à saisir'!D32),"",'Données à saisir'!D32)</f>
        <v>1</v>
      </c>
      <c r="G21" s="36">
        <f>IF(ISBLANK('Données à saisir'!E32),"",'Données à saisir'!E32)</f>
        <v>680</v>
      </c>
      <c r="H21" s="36">
        <f>IF(ISBLANK('Données à saisir'!F32),"",'Données à saisir'!F32)</f>
        <v>680</v>
      </c>
      <c r="I21" s="78">
        <f>IF(ISBLANK('Données à saisir'!G32),"",'Données à saisir'!G32)</f>
        <v>0.2</v>
      </c>
      <c r="J21" s="51"/>
    </row>
    <row r="22" spans="1:10" ht="48.75" customHeight="1" x14ac:dyDescent="0.3">
      <c r="A22" s="7"/>
      <c r="B22" s="50"/>
      <c r="C22" s="114" t="str">
        <f>IF(ISBLANK('Données à saisir'!C33),"",'Données à saisir'!C33)</f>
        <v/>
      </c>
      <c r="D22" s="115"/>
      <c r="E22" s="115"/>
      <c r="F22" s="36" t="str">
        <f>IF(ISBLANK('Données à saisir'!D33),"",'Données à saisir'!D33)</f>
        <v/>
      </c>
      <c r="G22" s="36" t="str">
        <f>IF(ISBLANK('Données à saisir'!E33),"",'Données à saisir'!E33)</f>
        <v/>
      </c>
      <c r="H22" s="36" t="str">
        <f>IF(ISBLANK('Données à saisir'!F33),"",'Données à saisir'!F33)</f>
        <v/>
      </c>
      <c r="I22" s="78" t="str">
        <f>IF(ISBLANK('Données à saisir'!G33),"",'Données à saisir'!G33)</f>
        <v/>
      </c>
      <c r="J22" s="51"/>
    </row>
    <row r="23" spans="1:10" ht="48.75" customHeight="1" x14ac:dyDescent="0.3">
      <c r="A23" s="7"/>
      <c r="B23" s="50"/>
      <c r="C23" s="114" t="str">
        <f>IF(ISBLANK('Données à saisir'!C34),"",'Données à saisir'!C34)</f>
        <v/>
      </c>
      <c r="D23" s="115"/>
      <c r="E23" s="115"/>
      <c r="F23" s="36" t="str">
        <f>IF(ISBLANK('Données à saisir'!D34),"",'Données à saisir'!D34)</f>
        <v/>
      </c>
      <c r="G23" s="36" t="str">
        <f>IF(ISBLANK('Données à saisir'!E34),"",'Données à saisir'!E34)</f>
        <v/>
      </c>
      <c r="H23" s="36" t="str">
        <f>IF(ISBLANK('Données à saisir'!F34),"",'Données à saisir'!F34)</f>
        <v/>
      </c>
      <c r="I23" s="78" t="str">
        <f>IF(ISBLANK('Données à saisir'!G34),"",'Données à saisir'!G34)</f>
        <v/>
      </c>
      <c r="J23" s="51"/>
    </row>
    <row r="24" spans="1:10" ht="48.75" customHeight="1" x14ac:dyDescent="0.3">
      <c r="A24" s="7"/>
      <c r="B24" s="50"/>
      <c r="C24" s="114" t="str">
        <f>IF(ISBLANK('Données à saisir'!C35),"",'Données à saisir'!C35)</f>
        <v/>
      </c>
      <c r="D24" s="115"/>
      <c r="E24" s="115"/>
      <c r="F24" s="36" t="str">
        <f>IF(ISBLANK('Données à saisir'!D35),"",'Données à saisir'!D35)</f>
        <v/>
      </c>
      <c r="G24" s="36" t="str">
        <f>IF(ISBLANK('Données à saisir'!E35),"",'Données à saisir'!E35)</f>
        <v/>
      </c>
      <c r="H24" s="36" t="str">
        <f>IF(ISBLANK('Données à saisir'!F35),"",'Données à saisir'!F35)</f>
        <v/>
      </c>
      <c r="I24" s="78" t="str">
        <f>IF(ISBLANK('Données à saisir'!G35),"",'Données à saisir'!G35)</f>
        <v/>
      </c>
      <c r="J24" s="51"/>
    </row>
    <row r="25" spans="1:10" ht="48.75" customHeight="1" x14ac:dyDescent="0.3">
      <c r="A25" s="7"/>
      <c r="B25" s="50"/>
      <c r="C25" s="114" t="str">
        <f>IF(ISBLANK('Données à saisir'!C36),"",'Données à saisir'!C36)</f>
        <v/>
      </c>
      <c r="D25" s="115"/>
      <c r="E25" s="115"/>
      <c r="F25" s="36" t="str">
        <f>IF(ISBLANK('Données à saisir'!D36),"",'Données à saisir'!D36)</f>
        <v/>
      </c>
      <c r="G25" s="36" t="str">
        <f>IF(ISBLANK('Données à saisir'!E36),"",'Données à saisir'!E36)</f>
        <v/>
      </c>
      <c r="H25" s="36" t="str">
        <f>IF(ISBLANK('Données à saisir'!F36),"",'Données à saisir'!F36)</f>
        <v/>
      </c>
      <c r="I25" s="78" t="str">
        <f>IF(ISBLANK('Données à saisir'!G36),"",'Données à saisir'!G36)</f>
        <v/>
      </c>
      <c r="J25" s="51"/>
    </row>
    <row r="26" spans="1:10" ht="48.75" customHeight="1" x14ac:dyDescent="0.3">
      <c r="A26" s="7"/>
      <c r="B26" s="50"/>
      <c r="C26" s="114" t="str">
        <f>IF(ISBLANK('Données à saisir'!C37),"",'Données à saisir'!C37)</f>
        <v/>
      </c>
      <c r="D26" s="115"/>
      <c r="E26" s="115"/>
      <c r="F26" s="36" t="str">
        <f>IF(ISBLANK('Données à saisir'!D37),"",'Données à saisir'!D37)</f>
        <v/>
      </c>
      <c r="G26" s="36" t="str">
        <f>IF(ISBLANK('Données à saisir'!E37),"",'Données à saisir'!E37)</f>
        <v/>
      </c>
      <c r="H26" s="36" t="str">
        <f>IF(ISBLANK('Données à saisir'!F37),"",'Données à saisir'!F37)</f>
        <v/>
      </c>
      <c r="I26" s="78" t="str">
        <f>IF(ISBLANK('Données à saisir'!G37),"",'Données à saisir'!G37)</f>
        <v/>
      </c>
      <c r="J26" s="51"/>
    </row>
    <row r="27" spans="1:10" ht="48.75" customHeight="1" x14ac:dyDescent="0.3">
      <c r="A27" s="7"/>
      <c r="B27" s="50"/>
      <c r="C27" s="114" t="str">
        <f>IF(ISBLANK('Données à saisir'!C38),"",'Données à saisir'!C38)</f>
        <v/>
      </c>
      <c r="D27" s="115"/>
      <c r="E27" s="115"/>
      <c r="F27" s="36" t="str">
        <f>IF(ISBLANK('Données à saisir'!D38),"",'Données à saisir'!D38)</f>
        <v/>
      </c>
      <c r="G27" s="36" t="str">
        <f>IF(ISBLANK('Données à saisir'!E38),"",'Données à saisir'!E38)</f>
        <v/>
      </c>
      <c r="H27" s="36" t="str">
        <f>IF(ISBLANK('Données à saisir'!F38),"",'Données à saisir'!F38)</f>
        <v/>
      </c>
      <c r="I27" s="78" t="str">
        <f>IF(ISBLANK('Données à saisir'!G38),"",'Données à saisir'!G38)</f>
        <v/>
      </c>
      <c r="J27" s="51"/>
    </row>
    <row r="28" spans="1:10" ht="48.75" customHeight="1" x14ac:dyDescent="0.3">
      <c r="A28" s="7"/>
      <c r="B28" s="50"/>
      <c r="C28" s="114" t="str">
        <f>IF(ISBLANK('Données à saisir'!C39),"",'Données à saisir'!C39)</f>
        <v/>
      </c>
      <c r="D28" s="115"/>
      <c r="E28" s="115"/>
      <c r="F28" s="36" t="str">
        <f>IF(ISBLANK('Données à saisir'!D39),"",'Données à saisir'!D39)</f>
        <v/>
      </c>
      <c r="G28" s="36" t="str">
        <f>IF(ISBLANK('Données à saisir'!E39),"",'Données à saisir'!E39)</f>
        <v/>
      </c>
      <c r="H28" s="36" t="str">
        <f>IF(ISBLANK('Données à saisir'!F39),"",'Données à saisir'!F39)</f>
        <v/>
      </c>
      <c r="I28" s="78" t="str">
        <f>IF(ISBLANK('Données à saisir'!G39),"",'Données à saisir'!G39)</f>
        <v/>
      </c>
      <c r="J28" s="51"/>
    </row>
    <row r="29" spans="1:10" ht="48.75" customHeight="1" x14ac:dyDescent="0.3">
      <c r="A29" s="7"/>
      <c r="B29" s="50"/>
      <c r="C29" s="114" t="str">
        <f>IF(ISBLANK('Données à saisir'!C40),"",'Données à saisir'!C40)</f>
        <v/>
      </c>
      <c r="D29" s="115"/>
      <c r="E29" s="115"/>
      <c r="F29" s="36" t="str">
        <f>IF(ISBLANK('Données à saisir'!D40),"",'Données à saisir'!D40)</f>
        <v/>
      </c>
      <c r="G29" s="36" t="str">
        <f>IF(ISBLANK('Données à saisir'!E40),"",'Données à saisir'!E40)</f>
        <v/>
      </c>
      <c r="H29" s="36" t="str">
        <f>IF(ISBLANK('Données à saisir'!F40),"",'Données à saisir'!F40)</f>
        <v/>
      </c>
      <c r="I29" s="78" t="str">
        <f>IF(ISBLANK('Données à saisir'!G40),"",'Données à saisir'!G40)</f>
        <v/>
      </c>
      <c r="J29" s="51"/>
    </row>
    <row r="30" spans="1:10" ht="48.75" customHeight="1" x14ac:dyDescent="0.3">
      <c r="A30" s="7"/>
      <c r="B30" s="50"/>
      <c r="C30" s="114" t="str">
        <f>IF(ISBLANK('Données à saisir'!C41),"",'Données à saisir'!C41)</f>
        <v/>
      </c>
      <c r="D30" s="115"/>
      <c r="E30" s="115"/>
      <c r="F30" s="36" t="str">
        <f>IF(ISBLANK('Données à saisir'!D41),"",'Données à saisir'!D41)</f>
        <v/>
      </c>
      <c r="G30" s="36" t="str">
        <f>IF(ISBLANK('Données à saisir'!E41),"",'Données à saisir'!E41)</f>
        <v/>
      </c>
      <c r="H30" s="36" t="str">
        <f>IF(ISBLANK('Données à saisir'!F41),"",'Données à saisir'!F41)</f>
        <v/>
      </c>
      <c r="I30" s="78" t="str">
        <f>IF(ISBLANK('Données à saisir'!G41),"",'Données à saisir'!G41)</f>
        <v/>
      </c>
      <c r="J30" s="51"/>
    </row>
    <row r="31" spans="1:10" ht="15.6" x14ac:dyDescent="0.3">
      <c r="B31" s="50"/>
      <c r="C31" s="61"/>
      <c r="D31" s="61"/>
      <c r="E31" s="62"/>
      <c r="F31" s="62"/>
      <c r="G31" s="62"/>
      <c r="H31" s="63"/>
      <c r="I31" s="63"/>
      <c r="J31" s="51"/>
    </row>
    <row r="32" spans="1:10" ht="15.6" x14ac:dyDescent="0.3">
      <c r="B32" s="50"/>
      <c r="C32" s="39"/>
      <c r="D32" s="28"/>
      <c r="E32" s="38"/>
      <c r="F32" s="71" t="s">
        <v>44</v>
      </c>
      <c r="G32" s="73" t="s">
        <v>46</v>
      </c>
      <c r="H32" s="74" t="s">
        <v>47</v>
      </c>
      <c r="I32" s="72" t="s">
        <v>48</v>
      </c>
      <c r="J32" s="51"/>
    </row>
    <row r="33" spans="2:10" ht="15.6" x14ac:dyDescent="0.3">
      <c r="B33" s="50"/>
      <c r="C33" s="39"/>
      <c r="D33" s="28"/>
      <c r="E33" s="38"/>
      <c r="F33" s="75">
        <v>0</v>
      </c>
      <c r="G33" s="76">
        <f>SUMIFS(H$20:H$30,I$20:I$30,F33)</f>
        <v>0</v>
      </c>
      <c r="H33" s="76">
        <f>G33*F33</f>
        <v>0</v>
      </c>
      <c r="I33" s="83">
        <f>SUM(G33:H33)</f>
        <v>0</v>
      </c>
      <c r="J33" s="51"/>
    </row>
    <row r="34" spans="2:10" ht="15.6" x14ac:dyDescent="0.3">
      <c r="B34" s="50"/>
      <c r="C34" s="85" t="s">
        <v>50</v>
      </c>
      <c r="D34" s="28"/>
      <c r="E34" s="38"/>
      <c r="F34" s="75">
        <v>5.5E-2</v>
      </c>
      <c r="G34" s="76">
        <f t="shared" ref="G34:G36" si="0">SUMIFS(H$20:H$30,I$20:I$30,F34)</f>
        <v>0</v>
      </c>
      <c r="H34" s="76">
        <f t="shared" ref="H34:H36" si="1">G34*F34</f>
        <v>0</v>
      </c>
      <c r="I34" s="83">
        <f t="shared" ref="I34:I36" si="2">SUM(G34:H34)</f>
        <v>0</v>
      </c>
      <c r="J34" s="51"/>
    </row>
    <row r="35" spans="2:10" ht="15.6" x14ac:dyDescent="0.3">
      <c r="B35" s="50"/>
      <c r="C35" s="39"/>
      <c r="D35" s="28"/>
      <c r="E35" s="28"/>
      <c r="F35" s="75">
        <v>0.1</v>
      </c>
      <c r="G35" s="76">
        <f t="shared" si="0"/>
        <v>0</v>
      </c>
      <c r="H35" s="76">
        <f t="shared" si="1"/>
        <v>0</v>
      </c>
      <c r="I35" s="83">
        <f t="shared" si="2"/>
        <v>0</v>
      </c>
      <c r="J35" s="51"/>
    </row>
    <row r="36" spans="2:10" ht="15.6" x14ac:dyDescent="0.3">
      <c r="B36" s="50"/>
      <c r="C36" s="39"/>
      <c r="D36" s="28"/>
      <c r="E36" s="28"/>
      <c r="F36" s="75">
        <v>0.2</v>
      </c>
      <c r="G36" s="76">
        <f t="shared" si="0"/>
        <v>1580</v>
      </c>
      <c r="H36" s="76">
        <f t="shared" si="1"/>
        <v>316</v>
      </c>
      <c r="I36" s="83">
        <f t="shared" si="2"/>
        <v>1896</v>
      </c>
      <c r="J36" s="51"/>
    </row>
    <row r="37" spans="2:10" ht="16.2" thickBot="1" x14ac:dyDescent="0.35">
      <c r="B37" s="50"/>
      <c r="D37" s="28"/>
      <c r="E37" s="28"/>
      <c r="F37" s="41"/>
      <c r="G37" s="42"/>
      <c r="H37" s="43"/>
      <c r="I37" s="44"/>
      <c r="J37" s="51"/>
    </row>
    <row r="38" spans="2:10" ht="19.5" customHeight="1" thickBot="1" x14ac:dyDescent="0.35">
      <c r="B38" s="50"/>
      <c r="C38" s="79" t="s">
        <v>74</v>
      </c>
      <c r="D38" s="37"/>
      <c r="E38" s="37"/>
      <c r="F38" s="37"/>
      <c r="G38" s="37"/>
      <c r="H38" s="38" t="s">
        <v>48</v>
      </c>
      <c r="I38" s="84">
        <f>SUM(I33:I36)</f>
        <v>1896</v>
      </c>
      <c r="J38" s="51"/>
    </row>
    <row r="39" spans="2:10" ht="15.6" x14ac:dyDescent="0.3">
      <c r="B39" s="50"/>
      <c r="D39" s="37"/>
      <c r="E39" s="37"/>
      <c r="F39" s="37"/>
      <c r="G39" s="37"/>
      <c r="I39" s="44"/>
      <c r="J39" s="51"/>
    </row>
    <row r="40" spans="2:10" ht="15.6" x14ac:dyDescent="0.3">
      <c r="B40" s="50"/>
      <c r="C40" s="37"/>
      <c r="D40" s="37"/>
      <c r="E40" s="37"/>
      <c r="F40" s="37"/>
      <c r="G40" s="37"/>
      <c r="I40" s="62"/>
      <c r="J40" s="51"/>
    </row>
    <row r="41" spans="2:10" ht="15.6" x14ac:dyDescent="0.3">
      <c r="B41" s="50"/>
      <c r="C41" s="113"/>
      <c r="D41" s="113"/>
      <c r="E41" s="69"/>
      <c r="F41" s="69"/>
      <c r="G41" s="69"/>
      <c r="I41" s="62"/>
      <c r="J41" s="51"/>
    </row>
    <row r="42" spans="2:10" ht="15.6" x14ac:dyDescent="0.3">
      <c r="B42" s="50"/>
      <c r="D42" s="37"/>
      <c r="E42" s="37"/>
      <c r="F42" s="37"/>
      <c r="G42" s="37"/>
      <c r="I42" s="64"/>
      <c r="J42" s="51"/>
    </row>
    <row r="43" spans="2:10" x14ac:dyDescent="0.3">
      <c r="B43" s="50"/>
      <c r="D43" s="80" t="str">
        <f>IF(ISBLANK('Données à saisir'!C7),"",'Données à saisir'!C7)</f>
        <v>Jean-Marc Rostand</v>
      </c>
      <c r="E43" s="81" t="str">
        <f>"Siret : "&amp;IF(ISBLANK('Données à saisir'!C13),"",'Données à saisir'!C13)</f>
        <v>Siret : 452 452 452 00014</v>
      </c>
      <c r="F43" s="81"/>
      <c r="G43" s="81"/>
      <c r="H43" s="34"/>
      <c r="I43" s="65"/>
      <c r="J43" s="51"/>
    </row>
    <row r="44" spans="2:10" ht="15" thickBot="1" x14ac:dyDescent="0.35">
      <c r="B44" s="66"/>
      <c r="C44" s="67"/>
      <c r="D44" s="67"/>
      <c r="E44" s="67"/>
      <c r="F44" s="67"/>
      <c r="G44" s="67"/>
      <c r="H44" s="67"/>
      <c r="I44" s="67"/>
      <c r="J44" s="68"/>
    </row>
    <row r="45" spans="2:10" ht="11.25" customHeight="1" thickTop="1" x14ac:dyDescent="0.3"/>
  </sheetData>
  <sheetProtection algorithmName="SHA-512" hashValue="spl701eQFecPMnCqVoB+e+pYYv86OemSNOKswlv6zqiZLREOGcFAZxIp0VvOmNQwA8YN4AiTOd0igX7SSJFDOg==" saltValue="t/vEHCZPe64pGGsNecA0zQ==" spinCount="100000" sheet="1" objects="1" scenarios="1"/>
  <mergeCells count="28">
    <mergeCell ref="C41:D41"/>
    <mergeCell ref="C30:E30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18:D18"/>
    <mergeCell ref="F9:I9"/>
    <mergeCell ref="C3:D7"/>
    <mergeCell ref="F6:I6"/>
    <mergeCell ref="F3:I3"/>
    <mergeCell ref="F4:I4"/>
    <mergeCell ref="F5:I5"/>
    <mergeCell ref="F7:I7"/>
    <mergeCell ref="C12:D12"/>
    <mergeCell ref="F8:I8"/>
    <mergeCell ref="D14:D16"/>
    <mergeCell ref="E11:H11"/>
    <mergeCell ref="E12:H12"/>
    <mergeCell ref="E13:H13"/>
    <mergeCell ref="E14:H14"/>
    <mergeCell ref="E15:H15"/>
  </mergeCells>
  <printOptions horizontalCentered="1" verticalCentered="1"/>
  <pageMargins left="0.23" right="0.17" top="0.28999999999999998" bottom="0.27" header="0.22" footer="0.17"/>
  <pageSetup paperSize="9" scale="75" orientation="portrait" r:id="rId1"/>
  <ignoredErrors>
    <ignoredError sqref="D10 E11:E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19"/>
  <sheetViews>
    <sheetView showGridLines="0" zoomScale="110" zoomScaleNormal="110" workbookViewId="0">
      <selection activeCell="A21" sqref="A21"/>
    </sheetView>
  </sheetViews>
  <sheetFormatPr defaultColWidth="11.5546875" defaultRowHeight="14.4" x14ac:dyDescent="0.3"/>
  <sheetData>
    <row r="8" spans="1:12" ht="18" x14ac:dyDescent="0.35">
      <c r="A8" s="90" t="s">
        <v>51</v>
      </c>
    </row>
    <row r="9" spans="1:12" ht="18" x14ac:dyDescent="0.35">
      <c r="A9" s="86"/>
    </row>
    <row r="10" spans="1:12" ht="15.6" x14ac:dyDescent="0.3">
      <c r="B10" s="95" t="s">
        <v>52</v>
      </c>
    </row>
    <row r="11" spans="1:12" ht="21.75" customHeight="1" x14ac:dyDescent="0.3">
      <c r="B11" s="87" t="s">
        <v>53</v>
      </c>
      <c r="C11" s="116" t="s">
        <v>75</v>
      </c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2" ht="6" customHeight="1" x14ac:dyDescent="0.3"/>
    <row r="13" spans="1:12" ht="18" x14ac:dyDescent="0.35">
      <c r="A13" s="86"/>
      <c r="F13" s="88" t="s">
        <v>54</v>
      </c>
    </row>
    <row r="14" spans="1:12" ht="18" x14ac:dyDescent="0.35">
      <c r="A14" s="86"/>
    </row>
    <row r="17" spans="1:1" x14ac:dyDescent="0.3">
      <c r="A17" s="93" t="s">
        <v>58</v>
      </c>
    </row>
    <row r="18" spans="1:1" x14ac:dyDescent="0.3">
      <c r="A18" s="96" t="s">
        <v>59</v>
      </c>
    </row>
    <row r="19" spans="1:1" x14ac:dyDescent="0.3">
      <c r="A19" s="94" t="s">
        <v>60</v>
      </c>
    </row>
  </sheetData>
  <sheetProtection algorithmName="SHA-512" hashValue="BXloo/9MMSDz4UgKy5HNfQSD87cE26Z4n4Y2fEhKOOoNYFWjZFLdap6COSJN9+y5Nsyzvc9tla6+aS/hg6d/fQ==" saltValue="z0jBja6WkopLI6SA2yTPJQ==" spinCount="100000" sheet="1" objects="1" scenarios="1"/>
  <mergeCells count="1">
    <mergeCell ref="C11:L11"/>
  </mergeCells>
  <hyperlinks>
    <hyperlink ref="C11" r:id="rId1"/>
    <hyperlink ref="A18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Données à saisir</vt:lpstr>
      <vt:lpstr>Devis à imprimer</vt:lpstr>
      <vt:lpstr>Mot de passe</vt:lpstr>
      <vt:lpstr>'Devis à imprimer'!Print_Area</vt:lpstr>
      <vt:lpstr>'Données à saisir'!Print_Area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adiLife</cp:lastModifiedBy>
  <cp:lastPrinted>2022-04-15T12:01:26Z</cp:lastPrinted>
  <dcterms:created xsi:type="dcterms:W3CDTF">2021-04-01T15:57:33Z</dcterms:created>
  <dcterms:modified xsi:type="dcterms:W3CDTF">2023-02-05T18:18:16Z</dcterms:modified>
</cp:coreProperties>
</file>