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ownloads\"/>
    </mc:Choice>
  </mc:AlternateContent>
  <xr:revisionPtr revIDLastSave="0" documentId="13_ncr:1_{F41999AC-CC2B-4638-8BD2-B731364258D6}" xr6:coauthVersionLast="47" xr6:coauthVersionMax="47" xr10:uidLastSave="{00000000-0000-0000-0000-000000000000}"/>
  <bookViews>
    <workbookView xWindow="-120" yWindow="-120" windowWidth="29040" windowHeight="15840" tabRatio="872" firstSheet="2" activeTab="2" xr2:uid="{00000000-000D-0000-FFFF-FFFF00000000}"/>
  </bookViews>
  <sheets>
    <sheet name="Planificare_Segment" sheetId="1" r:id="rId1"/>
    <sheet name="Rezultate" sheetId="9" r:id="rId2"/>
    <sheet name="2MA" sheetId="17" r:id="rId3"/>
    <sheet name="3MA" sheetId="18" r:id="rId4"/>
    <sheet name="2WMA" sheetId="19" r:id="rId5"/>
    <sheet name="2WMA_MAD" sheetId="20" r:id="rId6"/>
    <sheet name="2WMA_MSE" sheetId="29" r:id="rId7"/>
    <sheet name="2WMA_MAPE" sheetId="21" r:id="rId8"/>
    <sheet name="3WMA" sheetId="22" r:id="rId9"/>
    <sheet name="3WMA_MAD" sheetId="30" r:id="rId10"/>
    <sheet name="3WMA_MSE" sheetId="23" r:id="rId11"/>
    <sheet name="3WMA_MAPE" sheetId="24" r:id="rId12"/>
    <sheet name="Exponential" sheetId="25" r:id="rId13"/>
    <sheet name="Exponential_MAD" sheetId="26" r:id="rId14"/>
    <sheet name="Exponential_MSE" sheetId="27" r:id="rId15"/>
    <sheet name="Exponential_MAPE" sheetId="28" r:id="rId16"/>
  </sheets>
  <definedNames>
    <definedName name="solver_adj" localSheetId="4" hidden="1">'2WMA'!$I$2:$J$2</definedName>
    <definedName name="solver_adj" localSheetId="5" hidden="1">'2WMA_MAD'!$I$2:$J$2</definedName>
    <definedName name="solver_adj" localSheetId="7" hidden="1">'2WMA_MAPE'!$I$2:$J$2</definedName>
    <definedName name="solver_adj" localSheetId="6" hidden="1">'2WMA_MSE'!$I$2:$J$2</definedName>
    <definedName name="solver_adj" localSheetId="9" hidden="1">'3WMA_MAD'!$I$2:$K$2</definedName>
    <definedName name="solver_adj" localSheetId="11" hidden="1">'3WMA_MAPE'!$I$2:$K$2</definedName>
    <definedName name="solver_adj" localSheetId="10" hidden="1">'3WMA_MSE'!$I$2:$K$2</definedName>
    <definedName name="solver_adj" localSheetId="13" hidden="1">Exponential_MAD!$I$2</definedName>
    <definedName name="solver_adj" localSheetId="15" hidden="1">Exponential_MAPE!$I$2</definedName>
    <definedName name="solver_adj" localSheetId="14" hidden="1">Exponential_MSE!$I$2</definedName>
    <definedName name="solver_cvg" localSheetId="4" hidden="1">0.0001</definedName>
    <definedName name="solver_cvg" localSheetId="5" hidden="1">0.0001</definedName>
    <definedName name="solver_cvg" localSheetId="7" hidden="1">0.0001</definedName>
    <definedName name="solver_cvg" localSheetId="6" hidden="1">0.0001</definedName>
    <definedName name="solver_cvg" localSheetId="8" hidden="1">0.0001</definedName>
    <definedName name="solver_cvg" localSheetId="9" hidden="1">0.0001</definedName>
    <definedName name="solver_cvg" localSheetId="11" hidden="1">0.0001</definedName>
    <definedName name="solver_cvg" localSheetId="10" hidden="1">0.0001</definedName>
    <definedName name="solver_cvg" localSheetId="13" hidden="1">0.0001</definedName>
    <definedName name="solver_cvg" localSheetId="15" hidden="1">0.0001</definedName>
    <definedName name="solver_cvg" localSheetId="14" hidden="1">0.0001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drv" localSheetId="6" hidden="1">1</definedName>
    <definedName name="solver_drv" localSheetId="8" hidden="1">1</definedName>
    <definedName name="solver_drv" localSheetId="9" hidden="1">1</definedName>
    <definedName name="solver_drv" localSheetId="11" hidden="1">1</definedName>
    <definedName name="solver_drv" localSheetId="10" hidden="1">1</definedName>
    <definedName name="solver_drv" localSheetId="13" hidden="1">1</definedName>
    <definedName name="solver_drv" localSheetId="15" hidden="1">1</definedName>
    <definedName name="solver_drv" localSheetId="14" hidden="1">1</definedName>
    <definedName name="solver_eng" localSheetId="4" hidden="1">1</definedName>
    <definedName name="solver_eng" localSheetId="5" hidden="1">1</definedName>
    <definedName name="solver_eng" localSheetId="7" hidden="1">1</definedName>
    <definedName name="solver_eng" localSheetId="6" hidden="1">1</definedName>
    <definedName name="solver_eng" localSheetId="8" hidden="1">1</definedName>
    <definedName name="solver_eng" localSheetId="9" hidden="1">1</definedName>
    <definedName name="solver_eng" localSheetId="11" hidden="1">1</definedName>
    <definedName name="solver_eng" localSheetId="10" hidden="1">1</definedName>
    <definedName name="solver_eng" localSheetId="13" hidden="1">1</definedName>
    <definedName name="solver_eng" localSheetId="15" hidden="1">1</definedName>
    <definedName name="solver_eng" localSheetId="14" hidden="1">1</definedName>
    <definedName name="solver_est" localSheetId="4" hidden="1">1</definedName>
    <definedName name="solver_est" localSheetId="5" hidden="1">1</definedName>
    <definedName name="solver_est" localSheetId="7" hidden="1">1</definedName>
    <definedName name="solver_est" localSheetId="6" hidden="1">1</definedName>
    <definedName name="solver_est" localSheetId="8" hidden="1">1</definedName>
    <definedName name="solver_est" localSheetId="9" hidden="1">1</definedName>
    <definedName name="solver_est" localSheetId="11" hidden="1">1</definedName>
    <definedName name="solver_est" localSheetId="10" hidden="1">1</definedName>
    <definedName name="solver_est" localSheetId="13" hidden="1">1</definedName>
    <definedName name="solver_est" localSheetId="15" hidden="1">1</definedName>
    <definedName name="solver_est" localSheetId="14" hidden="1">1</definedName>
    <definedName name="solver_itr" localSheetId="4" hidden="1">2147483647</definedName>
    <definedName name="solver_itr" localSheetId="5" hidden="1">2147483647</definedName>
    <definedName name="solver_itr" localSheetId="7" hidden="1">2147483647</definedName>
    <definedName name="solver_itr" localSheetId="6" hidden="1">2147483647</definedName>
    <definedName name="solver_itr" localSheetId="8" hidden="1">2147483647</definedName>
    <definedName name="solver_itr" localSheetId="9" hidden="1">2147483647</definedName>
    <definedName name="solver_itr" localSheetId="11" hidden="1">2147483647</definedName>
    <definedName name="solver_itr" localSheetId="10" hidden="1">2147483647</definedName>
    <definedName name="solver_itr" localSheetId="13" hidden="1">2147483647</definedName>
    <definedName name="solver_itr" localSheetId="15" hidden="1">2147483647</definedName>
    <definedName name="solver_itr" localSheetId="14" hidden="1">2147483647</definedName>
    <definedName name="solver_lhs1" localSheetId="5" hidden="1">'2WMA_MAD'!$K$2</definedName>
    <definedName name="solver_lhs1" localSheetId="7" hidden="1">'2WMA_MAPE'!$K$2</definedName>
    <definedName name="solver_lhs1" localSheetId="6" hidden="1">'2WMA_MSE'!$K$2</definedName>
    <definedName name="solver_lhs1" localSheetId="9" hidden="1">'3WMA_MAD'!$L$2</definedName>
    <definedName name="solver_lhs1" localSheetId="11" hidden="1">'3WMA_MAPE'!$L$2</definedName>
    <definedName name="solver_lhs1" localSheetId="10" hidden="1">'3WMA_MSE'!$L$2</definedName>
    <definedName name="solver_lhs1" localSheetId="13" hidden="1">Exponential_MAD!$I$2</definedName>
    <definedName name="solver_lhs1" localSheetId="15" hidden="1">Exponential_MAPE!$I$2</definedName>
    <definedName name="solver_lhs1" localSheetId="14" hidden="1">Exponential_MSE!$I$2</definedName>
    <definedName name="solver_lhs2" localSheetId="14" hidden="1">Exponential_MSE!$I$2</definedName>
    <definedName name="solver_mip" localSheetId="4" hidden="1">2147483647</definedName>
    <definedName name="solver_mip" localSheetId="5" hidden="1">2147483647</definedName>
    <definedName name="solver_mip" localSheetId="7" hidden="1">2147483647</definedName>
    <definedName name="solver_mip" localSheetId="6" hidden="1">2147483647</definedName>
    <definedName name="solver_mip" localSheetId="8" hidden="1">2147483647</definedName>
    <definedName name="solver_mip" localSheetId="9" hidden="1">2147483647</definedName>
    <definedName name="solver_mip" localSheetId="11" hidden="1">2147483647</definedName>
    <definedName name="solver_mip" localSheetId="10" hidden="1">2147483647</definedName>
    <definedName name="solver_mip" localSheetId="13" hidden="1">2147483647</definedName>
    <definedName name="solver_mip" localSheetId="15" hidden="1">2147483647</definedName>
    <definedName name="solver_mip" localSheetId="14" hidden="1">2147483647</definedName>
    <definedName name="solver_mni" localSheetId="4" hidden="1">30</definedName>
    <definedName name="solver_mni" localSheetId="5" hidden="1">30</definedName>
    <definedName name="solver_mni" localSheetId="7" hidden="1">30</definedName>
    <definedName name="solver_mni" localSheetId="6" hidden="1">30</definedName>
    <definedName name="solver_mni" localSheetId="8" hidden="1">30</definedName>
    <definedName name="solver_mni" localSheetId="9" hidden="1">30</definedName>
    <definedName name="solver_mni" localSheetId="11" hidden="1">30</definedName>
    <definedName name="solver_mni" localSheetId="10" hidden="1">30</definedName>
    <definedName name="solver_mni" localSheetId="13" hidden="1">30</definedName>
    <definedName name="solver_mni" localSheetId="15" hidden="1">30</definedName>
    <definedName name="solver_mni" localSheetId="14" hidden="1">30</definedName>
    <definedName name="solver_mrt" localSheetId="4" hidden="1">0.075</definedName>
    <definedName name="solver_mrt" localSheetId="5" hidden="1">0.075</definedName>
    <definedName name="solver_mrt" localSheetId="7" hidden="1">0.075</definedName>
    <definedName name="solver_mrt" localSheetId="6" hidden="1">0.075</definedName>
    <definedName name="solver_mrt" localSheetId="8" hidden="1">0.075</definedName>
    <definedName name="solver_mrt" localSheetId="9" hidden="1">0.075</definedName>
    <definedName name="solver_mrt" localSheetId="11" hidden="1">0.075</definedName>
    <definedName name="solver_mrt" localSheetId="10" hidden="1">0.075</definedName>
    <definedName name="solver_mrt" localSheetId="13" hidden="1">0.075</definedName>
    <definedName name="solver_mrt" localSheetId="15" hidden="1">0.075</definedName>
    <definedName name="solver_mrt" localSheetId="14" hidden="1">0.075</definedName>
    <definedName name="solver_msl" localSheetId="4" hidden="1">2</definedName>
    <definedName name="solver_msl" localSheetId="5" hidden="1">2</definedName>
    <definedName name="solver_msl" localSheetId="7" hidden="1">2</definedName>
    <definedName name="solver_msl" localSheetId="6" hidden="1">2</definedName>
    <definedName name="solver_msl" localSheetId="8" hidden="1">2</definedName>
    <definedName name="solver_msl" localSheetId="9" hidden="1">2</definedName>
    <definedName name="solver_msl" localSheetId="11" hidden="1">2</definedName>
    <definedName name="solver_msl" localSheetId="10" hidden="1">2</definedName>
    <definedName name="solver_msl" localSheetId="13" hidden="1">2</definedName>
    <definedName name="solver_msl" localSheetId="15" hidden="1">2</definedName>
    <definedName name="solver_msl" localSheetId="14" hidden="1">2</definedName>
    <definedName name="solver_neg" localSheetId="4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eg" localSheetId="8" hidden="1">1</definedName>
    <definedName name="solver_neg" localSheetId="9" hidden="1">1</definedName>
    <definedName name="solver_neg" localSheetId="11" hidden="1">1</definedName>
    <definedName name="solver_neg" localSheetId="10" hidden="1">1</definedName>
    <definedName name="solver_neg" localSheetId="13" hidden="1">1</definedName>
    <definedName name="solver_neg" localSheetId="15" hidden="1">1</definedName>
    <definedName name="solver_neg" localSheetId="14" hidden="1">1</definedName>
    <definedName name="solver_nod" localSheetId="4" hidden="1">2147483647</definedName>
    <definedName name="solver_nod" localSheetId="5" hidden="1">2147483647</definedName>
    <definedName name="solver_nod" localSheetId="7" hidden="1">2147483647</definedName>
    <definedName name="solver_nod" localSheetId="6" hidden="1">2147483647</definedName>
    <definedName name="solver_nod" localSheetId="8" hidden="1">2147483647</definedName>
    <definedName name="solver_nod" localSheetId="9" hidden="1">2147483647</definedName>
    <definedName name="solver_nod" localSheetId="11" hidden="1">2147483647</definedName>
    <definedName name="solver_nod" localSheetId="10" hidden="1">2147483647</definedName>
    <definedName name="solver_nod" localSheetId="13" hidden="1">2147483647</definedName>
    <definedName name="solver_nod" localSheetId="15" hidden="1">2147483647</definedName>
    <definedName name="solver_nod" localSheetId="14" hidden="1">2147483647</definedName>
    <definedName name="solver_num" localSheetId="4" hidden="1">0</definedName>
    <definedName name="solver_num" localSheetId="5" hidden="1">1</definedName>
    <definedName name="solver_num" localSheetId="7" hidden="1">1</definedName>
    <definedName name="solver_num" localSheetId="6" hidden="1">1</definedName>
    <definedName name="solver_num" localSheetId="8" hidden="1">0</definedName>
    <definedName name="solver_num" localSheetId="9" hidden="1">1</definedName>
    <definedName name="solver_num" localSheetId="11" hidden="1">1</definedName>
    <definedName name="solver_num" localSheetId="10" hidden="1">1</definedName>
    <definedName name="solver_num" localSheetId="13" hidden="1">1</definedName>
    <definedName name="solver_num" localSheetId="15" hidden="1">1</definedName>
    <definedName name="solver_num" localSheetId="14" hidden="1">1</definedName>
    <definedName name="solver_nwt" localSheetId="4" hidden="1">1</definedName>
    <definedName name="solver_nwt" localSheetId="5" hidden="1">1</definedName>
    <definedName name="solver_nwt" localSheetId="7" hidden="1">1</definedName>
    <definedName name="solver_nwt" localSheetId="6" hidden="1">1</definedName>
    <definedName name="solver_nwt" localSheetId="8" hidden="1">1</definedName>
    <definedName name="solver_nwt" localSheetId="9" hidden="1">1</definedName>
    <definedName name="solver_nwt" localSheetId="11" hidden="1">1</definedName>
    <definedName name="solver_nwt" localSheetId="10" hidden="1">1</definedName>
    <definedName name="solver_nwt" localSheetId="13" hidden="1">1</definedName>
    <definedName name="solver_nwt" localSheetId="15" hidden="1">1</definedName>
    <definedName name="solver_nwt" localSheetId="14" hidden="1">1</definedName>
    <definedName name="solver_opt" localSheetId="5" hidden="1">'2WMA_MAD'!$E$2</definedName>
    <definedName name="solver_opt" localSheetId="7" hidden="1">'2WMA_MAPE'!$G$2</definedName>
    <definedName name="solver_opt" localSheetId="6" hidden="1">'2WMA_MSE'!$F$2</definedName>
    <definedName name="solver_opt" localSheetId="9" hidden="1">'3WMA_MAD'!$E$2</definedName>
    <definedName name="solver_opt" localSheetId="11" hidden="1">'3WMA_MAPE'!$G$2</definedName>
    <definedName name="solver_opt" localSheetId="10" hidden="1">'3WMA_MSE'!$F$2</definedName>
    <definedName name="solver_opt" localSheetId="13" hidden="1">Exponential_MAD!$E$2</definedName>
    <definedName name="solver_opt" localSheetId="15" hidden="1">Exponential_MAPE!$G$2</definedName>
    <definedName name="solver_opt" localSheetId="14" hidden="1">Exponential_MSE!$F$2</definedName>
    <definedName name="solver_pre" localSheetId="4" hidden="1">0.000001</definedName>
    <definedName name="solver_pre" localSheetId="5" hidden="1">0.000001</definedName>
    <definedName name="solver_pre" localSheetId="7" hidden="1">0.000001</definedName>
    <definedName name="solver_pre" localSheetId="6" hidden="1">0.000001</definedName>
    <definedName name="solver_pre" localSheetId="8" hidden="1">0.000001</definedName>
    <definedName name="solver_pre" localSheetId="9" hidden="1">0.000001</definedName>
    <definedName name="solver_pre" localSheetId="11" hidden="1">0.000001</definedName>
    <definedName name="solver_pre" localSheetId="10" hidden="1">0.000001</definedName>
    <definedName name="solver_pre" localSheetId="13" hidden="1">0.000001</definedName>
    <definedName name="solver_pre" localSheetId="15" hidden="1">0.000001</definedName>
    <definedName name="solver_pre" localSheetId="14" hidden="1">0.000001</definedName>
    <definedName name="solver_rbv" localSheetId="4" hidden="1">1</definedName>
    <definedName name="solver_rbv" localSheetId="5" hidden="1">1</definedName>
    <definedName name="solver_rbv" localSheetId="7" hidden="1">1</definedName>
    <definedName name="solver_rbv" localSheetId="6" hidden="1">1</definedName>
    <definedName name="solver_rbv" localSheetId="8" hidden="1">1</definedName>
    <definedName name="solver_rbv" localSheetId="9" hidden="1">1</definedName>
    <definedName name="solver_rbv" localSheetId="11" hidden="1">1</definedName>
    <definedName name="solver_rbv" localSheetId="10" hidden="1">1</definedName>
    <definedName name="solver_rbv" localSheetId="13" hidden="1">1</definedName>
    <definedName name="solver_rbv" localSheetId="15" hidden="1">1</definedName>
    <definedName name="solver_rbv" localSheetId="14" hidden="1">1</definedName>
    <definedName name="solver_rel1" localSheetId="5" hidden="1">2</definedName>
    <definedName name="solver_rel1" localSheetId="7" hidden="1">2</definedName>
    <definedName name="solver_rel1" localSheetId="6" hidden="1">2</definedName>
    <definedName name="solver_rel1" localSheetId="9" hidden="1">2</definedName>
    <definedName name="solver_rel1" localSheetId="11" hidden="1">2</definedName>
    <definedName name="solver_rel1" localSheetId="10" hidden="1">2</definedName>
    <definedName name="solver_rel1" localSheetId="13" hidden="1">1</definedName>
    <definedName name="solver_rel1" localSheetId="15" hidden="1">1</definedName>
    <definedName name="solver_rel1" localSheetId="14" hidden="1">1</definedName>
    <definedName name="solver_rel2" localSheetId="14" hidden="1">1</definedName>
    <definedName name="solver_rhs1" localSheetId="5" hidden="1">1</definedName>
    <definedName name="solver_rhs1" localSheetId="7" hidden="1">1</definedName>
    <definedName name="solver_rhs1" localSheetId="6" hidden="1">1</definedName>
    <definedName name="solver_rhs1" localSheetId="9" hidden="1">1</definedName>
    <definedName name="solver_rhs1" localSheetId="11" hidden="1">1</definedName>
    <definedName name="solver_rhs1" localSheetId="10" hidden="1">1</definedName>
    <definedName name="solver_rhs1" localSheetId="13" hidden="1">1</definedName>
    <definedName name="solver_rhs1" localSheetId="15" hidden="1">1</definedName>
    <definedName name="solver_rhs1" localSheetId="14" hidden="1">1</definedName>
    <definedName name="solver_rhs2" localSheetId="14" hidden="1">1</definedName>
    <definedName name="solver_rlx" localSheetId="4" hidden="1">2</definedName>
    <definedName name="solver_rlx" localSheetId="5" hidden="1">2</definedName>
    <definedName name="solver_rlx" localSheetId="7" hidden="1">2</definedName>
    <definedName name="solver_rlx" localSheetId="6" hidden="1">2</definedName>
    <definedName name="solver_rlx" localSheetId="8" hidden="1">2</definedName>
    <definedName name="solver_rlx" localSheetId="9" hidden="1">2</definedName>
    <definedName name="solver_rlx" localSheetId="11" hidden="1">2</definedName>
    <definedName name="solver_rlx" localSheetId="10" hidden="1">2</definedName>
    <definedName name="solver_rlx" localSheetId="13" hidden="1">2</definedName>
    <definedName name="solver_rlx" localSheetId="15" hidden="1">2</definedName>
    <definedName name="solver_rlx" localSheetId="14" hidden="1">2</definedName>
    <definedName name="solver_rsd" localSheetId="4" hidden="1">0</definedName>
    <definedName name="solver_rsd" localSheetId="5" hidden="1">0</definedName>
    <definedName name="solver_rsd" localSheetId="7" hidden="1">0</definedName>
    <definedName name="solver_rsd" localSheetId="6" hidden="1">0</definedName>
    <definedName name="solver_rsd" localSheetId="8" hidden="1">0</definedName>
    <definedName name="solver_rsd" localSheetId="9" hidden="1">0</definedName>
    <definedName name="solver_rsd" localSheetId="11" hidden="1">0</definedName>
    <definedName name="solver_rsd" localSheetId="10" hidden="1">0</definedName>
    <definedName name="solver_rsd" localSheetId="13" hidden="1">0</definedName>
    <definedName name="solver_rsd" localSheetId="15" hidden="1">0</definedName>
    <definedName name="solver_rsd" localSheetId="14" hidden="1">0</definedName>
    <definedName name="solver_scl" localSheetId="4" hidden="1">1</definedName>
    <definedName name="solver_scl" localSheetId="5" hidden="1">1</definedName>
    <definedName name="solver_scl" localSheetId="7" hidden="1">1</definedName>
    <definedName name="solver_scl" localSheetId="6" hidden="1">1</definedName>
    <definedName name="solver_scl" localSheetId="8" hidden="1">1</definedName>
    <definedName name="solver_scl" localSheetId="9" hidden="1">1</definedName>
    <definedName name="solver_scl" localSheetId="11" hidden="1">1</definedName>
    <definedName name="solver_scl" localSheetId="10" hidden="1">1</definedName>
    <definedName name="solver_scl" localSheetId="13" hidden="1">1</definedName>
    <definedName name="solver_scl" localSheetId="15" hidden="1">1</definedName>
    <definedName name="solver_scl" localSheetId="14" hidden="1">1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ho" localSheetId="6" hidden="1">2</definedName>
    <definedName name="solver_sho" localSheetId="8" hidden="1">2</definedName>
    <definedName name="solver_sho" localSheetId="9" hidden="1">2</definedName>
    <definedName name="solver_sho" localSheetId="11" hidden="1">2</definedName>
    <definedName name="solver_sho" localSheetId="10" hidden="1">2</definedName>
    <definedName name="solver_sho" localSheetId="13" hidden="1">2</definedName>
    <definedName name="solver_sho" localSheetId="15" hidden="1">2</definedName>
    <definedName name="solver_sho" localSheetId="14" hidden="1">2</definedName>
    <definedName name="solver_ssz" localSheetId="4" hidden="1">100</definedName>
    <definedName name="solver_ssz" localSheetId="5" hidden="1">100</definedName>
    <definedName name="solver_ssz" localSheetId="7" hidden="1">100</definedName>
    <definedName name="solver_ssz" localSheetId="6" hidden="1">100</definedName>
    <definedName name="solver_ssz" localSheetId="8" hidden="1">100</definedName>
    <definedName name="solver_ssz" localSheetId="9" hidden="1">100</definedName>
    <definedName name="solver_ssz" localSheetId="11" hidden="1">100</definedName>
    <definedName name="solver_ssz" localSheetId="10" hidden="1">100</definedName>
    <definedName name="solver_ssz" localSheetId="13" hidden="1">100</definedName>
    <definedName name="solver_ssz" localSheetId="15" hidden="1">100</definedName>
    <definedName name="solver_ssz" localSheetId="14" hidden="1">100</definedName>
    <definedName name="solver_tim" localSheetId="4" hidden="1">2147483647</definedName>
    <definedName name="solver_tim" localSheetId="5" hidden="1">2147483647</definedName>
    <definedName name="solver_tim" localSheetId="7" hidden="1">2147483647</definedName>
    <definedName name="solver_tim" localSheetId="6" hidden="1">2147483647</definedName>
    <definedName name="solver_tim" localSheetId="8" hidden="1">2147483647</definedName>
    <definedName name="solver_tim" localSheetId="9" hidden="1">2147483647</definedName>
    <definedName name="solver_tim" localSheetId="11" hidden="1">2147483647</definedName>
    <definedName name="solver_tim" localSheetId="10" hidden="1">2147483647</definedName>
    <definedName name="solver_tim" localSheetId="13" hidden="1">2147483647</definedName>
    <definedName name="solver_tim" localSheetId="15" hidden="1">2147483647</definedName>
    <definedName name="solver_tim" localSheetId="14" hidden="1">2147483647</definedName>
    <definedName name="solver_tol" localSheetId="4" hidden="1">0.01</definedName>
    <definedName name="solver_tol" localSheetId="5" hidden="1">0.01</definedName>
    <definedName name="solver_tol" localSheetId="7" hidden="1">0.01</definedName>
    <definedName name="solver_tol" localSheetId="6" hidden="1">0.01</definedName>
    <definedName name="solver_tol" localSheetId="8" hidden="1">0.01</definedName>
    <definedName name="solver_tol" localSheetId="9" hidden="1">0.01</definedName>
    <definedName name="solver_tol" localSheetId="11" hidden="1">0.01</definedName>
    <definedName name="solver_tol" localSheetId="10" hidden="1">0.01</definedName>
    <definedName name="solver_tol" localSheetId="13" hidden="1">0.01</definedName>
    <definedName name="solver_tol" localSheetId="15" hidden="1">0.01</definedName>
    <definedName name="solver_tol" localSheetId="14" hidden="1">0.01</definedName>
    <definedName name="solver_typ" localSheetId="4" hidden="1">2</definedName>
    <definedName name="solver_typ" localSheetId="5" hidden="1">2</definedName>
    <definedName name="solver_typ" localSheetId="7" hidden="1">2</definedName>
    <definedName name="solver_typ" localSheetId="6" hidden="1">2</definedName>
    <definedName name="solver_typ" localSheetId="8" hidden="1">1</definedName>
    <definedName name="solver_typ" localSheetId="9" hidden="1">2</definedName>
    <definedName name="solver_typ" localSheetId="11" hidden="1">2</definedName>
    <definedName name="solver_typ" localSheetId="10" hidden="1">2</definedName>
    <definedName name="solver_typ" localSheetId="13" hidden="1">2</definedName>
    <definedName name="solver_typ" localSheetId="15" hidden="1">2</definedName>
    <definedName name="solver_typ" localSheetId="14" hidden="1">2</definedName>
    <definedName name="solver_val" localSheetId="4" hidden="1">0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al" localSheetId="8" hidden="1">0</definedName>
    <definedName name="solver_val" localSheetId="9" hidden="1">0</definedName>
    <definedName name="solver_val" localSheetId="11" hidden="1">0</definedName>
    <definedName name="solver_val" localSheetId="10" hidden="1">0</definedName>
    <definedName name="solver_val" localSheetId="13" hidden="1">0</definedName>
    <definedName name="solver_val" localSheetId="15" hidden="1">0</definedName>
    <definedName name="solver_val" localSheetId="14" hidden="1">0</definedName>
    <definedName name="solver_ver" localSheetId="4" hidden="1">3</definedName>
    <definedName name="solver_ver" localSheetId="5" hidden="1">3</definedName>
    <definedName name="solver_ver" localSheetId="7" hidden="1">3</definedName>
    <definedName name="solver_ver" localSheetId="6" hidden="1">3</definedName>
    <definedName name="solver_ver" localSheetId="8" hidden="1">3</definedName>
    <definedName name="solver_ver" localSheetId="9" hidden="1">3</definedName>
    <definedName name="solver_ver" localSheetId="11" hidden="1">3</definedName>
    <definedName name="solver_ver" localSheetId="10" hidden="1">3</definedName>
    <definedName name="solver_ver" localSheetId="13" hidden="1">3</definedName>
    <definedName name="solver_ver" localSheetId="15" hidden="1">3</definedName>
    <definedName name="solver_ver" localSheetId="14" hidden="1">3</definedName>
  </definedName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7" l="1"/>
  <c r="C6" i="17"/>
  <c r="K2" i="29"/>
  <c r="C3" i="1" l="1"/>
  <c r="C4" i="1"/>
  <c r="B6" i="25" s="1"/>
  <c r="C5" i="1"/>
  <c r="C6" i="1"/>
  <c r="C7" i="1"/>
  <c r="C8" i="1"/>
  <c r="B10" i="22" s="1"/>
  <c r="C9" i="1"/>
  <c r="B11" i="24" s="1"/>
  <c r="C10" i="1"/>
  <c r="C11" i="1"/>
  <c r="C12" i="1"/>
  <c r="C13" i="1"/>
  <c r="C14" i="1"/>
  <c r="C15" i="1"/>
  <c r="C16" i="1"/>
  <c r="B18" i="22" s="1"/>
  <c r="C17" i="1"/>
  <c r="B19" i="17" s="1"/>
  <c r="C18" i="1"/>
  <c r="C19" i="1"/>
  <c r="C20" i="1"/>
  <c r="B22" i="25" s="1"/>
  <c r="C21" i="1"/>
  <c r="C22" i="1"/>
  <c r="C23" i="1"/>
  <c r="C24" i="1"/>
  <c r="B26" i="22" s="1"/>
  <c r="C25" i="1"/>
  <c r="C26" i="1"/>
  <c r="C27" i="1"/>
  <c r="C28" i="1"/>
  <c r="C29" i="1"/>
  <c r="B31" i="21" s="1"/>
  <c r="C30" i="1"/>
  <c r="C31" i="1"/>
  <c r="B33" i="17" s="1"/>
  <c r="C32" i="1"/>
  <c r="C33" i="1"/>
  <c r="C34" i="1"/>
  <c r="C35" i="1"/>
  <c r="C36" i="1"/>
  <c r="B38" i="25" s="1"/>
  <c r="C37" i="1"/>
  <c r="B39" i="21" s="1"/>
  <c r="C38" i="1"/>
  <c r="C39" i="1"/>
  <c r="C40" i="1"/>
  <c r="B42" i="22" s="1"/>
  <c r="C41" i="1"/>
  <c r="C42" i="1"/>
  <c r="C43" i="1"/>
  <c r="C44" i="1"/>
  <c r="B46" i="26" s="1"/>
  <c r="C45" i="1"/>
  <c r="C46" i="1"/>
  <c r="C47" i="1"/>
  <c r="C48" i="1"/>
  <c r="C49" i="1"/>
  <c r="B51" i="18" s="1"/>
  <c r="C50" i="1"/>
  <c r="C51" i="1"/>
  <c r="C52" i="1"/>
  <c r="C53" i="1"/>
  <c r="C54" i="1"/>
  <c r="C55" i="1"/>
  <c r="C56" i="1"/>
  <c r="C57" i="1"/>
  <c r="B59" i="24" s="1"/>
  <c r="C58" i="1"/>
  <c r="C59" i="1"/>
  <c r="C60" i="1"/>
  <c r="C61" i="1"/>
  <c r="C62" i="1"/>
  <c r="C63" i="1"/>
  <c r="C64" i="1"/>
  <c r="B66" i="22" s="1"/>
  <c r="C65" i="1"/>
  <c r="B67" i="18" s="1"/>
  <c r="C66" i="1"/>
  <c r="C67" i="1"/>
  <c r="C68" i="1"/>
  <c r="C69" i="1"/>
  <c r="C70" i="1"/>
  <c r="C71" i="1"/>
  <c r="C72" i="1"/>
  <c r="B74" i="22" s="1"/>
  <c r="C73" i="1"/>
  <c r="B75" i="24" s="1"/>
  <c r="C74" i="1"/>
  <c r="C75" i="1"/>
  <c r="C76" i="1"/>
  <c r="B78" i="22" s="1"/>
  <c r="C77" i="1"/>
  <c r="C78" i="1"/>
  <c r="C79" i="1"/>
  <c r="C80" i="1"/>
  <c r="B82" i="22" s="1"/>
  <c r="C81" i="1"/>
  <c r="C82" i="1"/>
  <c r="C83" i="1"/>
  <c r="C84" i="1"/>
  <c r="C85" i="1"/>
  <c r="B87" i="21" s="1"/>
  <c r="C86" i="1"/>
  <c r="C87" i="1"/>
  <c r="C88" i="1"/>
  <c r="C89" i="1"/>
  <c r="C90" i="1"/>
  <c r="C91" i="1"/>
  <c r="C92" i="1"/>
  <c r="C93" i="1"/>
  <c r="B95" i="21" s="1"/>
  <c r="C94" i="1"/>
  <c r="C95" i="1"/>
  <c r="C96" i="1"/>
  <c r="C97" i="1"/>
  <c r="C98" i="1"/>
  <c r="C99" i="1"/>
  <c r="C100" i="1"/>
  <c r="C101" i="1"/>
  <c r="B103" i="21" s="1"/>
  <c r="C102" i="1"/>
  <c r="C103" i="1"/>
  <c r="C104" i="1"/>
  <c r="C105" i="1"/>
  <c r="C106" i="1"/>
  <c r="C107" i="1"/>
  <c r="C108" i="1"/>
  <c r="B110" i="22" s="1"/>
  <c r="C109" i="1"/>
  <c r="C110" i="1"/>
  <c r="C111" i="1"/>
  <c r="C112" i="1"/>
  <c r="B114" i="22" s="1"/>
  <c r="C113" i="1"/>
  <c r="B115" i="18" s="1"/>
  <c r="C114" i="1"/>
  <c r="C115" i="1"/>
  <c r="C116" i="1"/>
  <c r="C2" i="1"/>
  <c r="B118" i="25" l="1"/>
  <c r="B118" i="22"/>
  <c r="B117" i="25"/>
  <c r="B117" i="22"/>
  <c r="B117" i="18"/>
  <c r="B117" i="17"/>
  <c r="B116" i="28"/>
  <c r="B116" i="18"/>
  <c r="B116" i="17"/>
  <c r="B113" i="27"/>
  <c r="B113" i="18"/>
  <c r="B113" i="17"/>
  <c r="B112" i="27"/>
  <c r="B112" i="23"/>
  <c r="B112" i="19"/>
  <c r="B112" i="18"/>
  <c r="B112" i="17"/>
  <c r="B109" i="30"/>
  <c r="B109" i="22"/>
  <c r="B109" i="18"/>
  <c r="B109" i="17"/>
  <c r="B108" i="19"/>
  <c r="B108" i="30"/>
  <c r="B108" i="18"/>
  <c r="B108" i="17"/>
  <c r="B105" i="18"/>
  <c r="B105" i="17"/>
  <c r="B104" i="23"/>
  <c r="B104" i="19"/>
  <c r="B104" i="18"/>
  <c r="B104" i="17"/>
  <c r="B102" i="25"/>
  <c r="B102" i="22"/>
  <c r="B101" i="25"/>
  <c r="B101" i="22"/>
  <c r="B101" i="18"/>
  <c r="B101" i="17"/>
  <c r="B100" i="19"/>
  <c r="B100" i="28"/>
  <c r="B100" i="18"/>
  <c r="B100" i="17"/>
  <c r="B97" i="18"/>
  <c r="B97" i="17"/>
  <c r="B96" i="23"/>
  <c r="B96" i="19"/>
  <c r="B96" i="18"/>
  <c r="B96" i="17"/>
  <c r="B94" i="25"/>
  <c r="B94" i="26"/>
  <c r="B94" i="22"/>
  <c r="B93" i="26"/>
  <c r="B93" i="30"/>
  <c r="B93" i="22"/>
  <c r="B93" i="18"/>
  <c r="B93" i="17"/>
  <c r="B92" i="19"/>
  <c r="B92" i="30"/>
  <c r="B92" i="18"/>
  <c r="B92" i="17"/>
  <c r="B89" i="18"/>
  <c r="B89" i="17"/>
  <c r="B88" i="23"/>
  <c r="B88" i="19"/>
  <c r="B88" i="18"/>
  <c r="B88" i="17"/>
  <c r="B86" i="25"/>
  <c r="B86" i="22"/>
  <c r="B85" i="25"/>
  <c r="B85" i="22"/>
  <c r="B85" i="18"/>
  <c r="B85" i="17"/>
  <c r="B84" i="28"/>
  <c r="B84" i="18"/>
  <c r="B84" i="17"/>
  <c r="B81" i="27"/>
  <c r="B81" i="18"/>
  <c r="B81" i="17"/>
  <c r="B80" i="27"/>
  <c r="B80" i="23"/>
  <c r="B80" i="19"/>
  <c r="B80" i="18"/>
  <c r="B80" i="17"/>
  <c r="B77" i="30"/>
  <c r="B77" i="22"/>
  <c r="B77" i="18"/>
  <c r="B77" i="17"/>
  <c r="B76" i="19"/>
  <c r="B76" i="30"/>
  <c r="B76" i="18"/>
  <c r="B76" i="17"/>
  <c r="B73" i="18"/>
  <c r="B73" i="17"/>
  <c r="B72" i="23"/>
  <c r="B72" i="19"/>
  <c r="B72" i="18"/>
  <c r="B72" i="17"/>
  <c r="B70" i="25"/>
  <c r="B70" i="22"/>
  <c r="B69" i="25"/>
  <c r="B69" i="22"/>
  <c r="B69" i="18"/>
  <c r="B69" i="17"/>
  <c r="B68" i="19"/>
  <c r="B68" i="28"/>
  <c r="B68" i="18"/>
  <c r="B68" i="17"/>
  <c r="B65" i="18"/>
  <c r="B65" i="17"/>
  <c r="B64" i="23"/>
  <c r="B64" i="19"/>
  <c r="B64" i="18"/>
  <c r="B64" i="17"/>
  <c r="B62" i="26"/>
  <c r="B62" i="22"/>
  <c r="B61" i="26"/>
  <c r="B61" i="30"/>
  <c r="B61" i="22"/>
  <c r="B61" i="18"/>
  <c r="B61" i="17"/>
  <c r="B60" i="19"/>
  <c r="B60" i="30"/>
  <c r="B60" i="18"/>
  <c r="B60" i="17"/>
  <c r="B57" i="18"/>
  <c r="B57" i="17"/>
  <c r="B56" i="23"/>
  <c r="B56" i="19"/>
  <c r="B56" i="18"/>
  <c r="B56" i="17"/>
  <c r="B54" i="25"/>
  <c r="B54" i="22"/>
  <c r="B53" i="25"/>
  <c r="B53" i="22"/>
  <c r="B53" i="18"/>
  <c r="B53" i="17"/>
  <c r="B52" i="28"/>
  <c r="B52" i="18"/>
  <c r="B52" i="17"/>
  <c r="B49" i="27"/>
  <c r="B49" i="18"/>
  <c r="B49" i="17"/>
  <c r="B48" i="27"/>
  <c r="B48" i="23"/>
  <c r="B48" i="19"/>
  <c r="B48" i="18"/>
  <c r="B48" i="17"/>
  <c r="B45" i="30"/>
  <c r="B45" i="18"/>
  <c r="B45" i="17"/>
  <c r="B44" i="19"/>
  <c r="B44" i="30"/>
  <c r="B44" i="18"/>
  <c r="B44" i="17"/>
  <c r="B41" i="22"/>
  <c r="B41" i="17"/>
  <c r="B40" i="23"/>
  <c r="B40" i="19"/>
  <c r="B40" i="17"/>
  <c r="B37" i="25"/>
  <c r="B37" i="18"/>
  <c r="B37" i="17"/>
  <c r="B36" i="19"/>
  <c r="B36" i="28"/>
  <c r="B36" i="18"/>
  <c r="B36" i="17"/>
  <c r="B32" i="23"/>
  <c r="B32" i="19"/>
  <c r="B32" i="17"/>
  <c r="B30" i="25"/>
  <c r="B30" i="26"/>
  <c r="B29" i="26"/>
  <c r="B29" i="30"/>
  <c r="B29" i="18"/>
  <c r="B29" i="17"/>
  <c r="B28" i="19"/>
  <c r="B28" i="30"/>
  <c r="B28" i="18"/>
  <c r="B28" i="17"/>
  <c r="B25" i="22"/>
  <c r="B25" i="17"/>
  <c r="B24" i="23"/>
  <c r="B24" i="19"/>
  <c r="B24" i="17"/>
  <c r="B21" i="25"/>
  <c r="B21" i="18"/>
  <c r="B21" i="17"/>
  <c r="B20" i="28"/>
  <c r="B20" i="18"/>
  <c r="B20" i="17"/>
  <c r="B17" i="27"/>
  <c r="B17" i="17"/>
  <c r="B16" i="27"/>
  <c r="B16" i="23"/>
  <c r="B16" i="19"/>
  <c r="B16" i="17"/>
  <c r="B13" i="30"/>
  <c r="B13" i="18"/>
  <c r="B13" i="17"/>
  <c r="B12" i="19"/>
  <c r="B12" i="30"/>
  <c r="B12" i="18"/>
  <c r="B12" i="17"/>
  <c r="B9" i="22"/>
  <c r="B9" i="17"/>
  <c r="B8" i="23"/>
  <c r="B8" i="19"/>
  <c r="B8" i="17"/>
  <c r="B5" i="25"/>
  <c r="B5" i="18"/>
  <c r="B5" i="17"/>
  <c r="B4" i="29"/>
  <c r="B4" i="20"/>
  <c r="B4" i="27"/>
  <c r="B4" i="28"/>
  <c r="C4" i="28" s="1"/>
  <c r="C5" i="28" s="1"/>
  <c r="B4" i="25"/>
  <c r="B4" i="26"/>
  <c r="B4" i="30"/>
  <c r="B4" i="22"/>
  <c r="B4" i="24"/>
  <c r="B111" i="20"/>
  <c r="B111" i="29"/>
  <c r="B111" i="26"/>
  <c r="B111" i="27"/>
  <c r="B111" i="28"/>
  <c r="B111" i="25"/>
  <c r="B111" i="30"/>
  <c r="B111" i="22"/>
  <c r="B111" i="24"/>
  <c r="B107" i="20"/>
  <c r="B107" i="29"/>
  <c r="B107" i="26"/>
  <c r="B107" i="27"/>
  <c r="B107" i="25"/>
  <c r="B107" i="30"/>
  <c r="C109" i="30" s="1"/>
  <c r="D109" i="30" s="1"/>
  <c r="F109" i="30" s="1"/>
  <c r="B107" i="28"/>
  <c r="B107" i="23"/>
  <c r="B107" i="22"/>
  <c r="B99" i="20"/>
  <c r="B99" i="29"/>
  <c r="B99" i="26"/>
  <c r="B99" i="27"/>
  <c r="B99" i="25"/>
  <c r="B99" i="30"/>
  <c r="B99" i="23"/>
  <c r="B99" i="22"/>
  <c r="B91" i="20"/>
  <c r="B91" i="29"/>
  <c r="B91" i="26"/>
  <c r="B91" i="27"/>
  <c r="B91" i="25"/>
  <c r="B91" i="30"/>
  <c r="B91" i="28"/>
  <c r="B91" i="23"/>
  <c r="B91" i="22"/>
  <c r="B83" i="20"/>
  <c r="B83" i="29"/>
  <c r="B83" i="26"/>
  <c r="B83" i="27"/>
  <c r="B83" i="25"/>
  <c r="B83" i="30"/>
  <c r="B83" i="23"/>
  <c r="B83" i="22"/>
  <c r="B79" i="20"/>
  <c r="B79" i="29"/>
  <c r="B79" i="26"/>
  <c r="B79" i="27"/>
  <c r="B79" i="28"/>
  <c r="B79" i="25"/>
  <c r="B79" i="30"/>
  <c r="B79" i="22"/>
  <c r="B79" i="24"/>
  <c r="B71" i="20"/>
  <c r="B71" i="29"/>
  <c r="B71" i="26"/>
  <c r="B71" i="27"/>
  <c r="B71" i="28"/>
  <c r="B71" i="25"/>
  <c r="B71" i="30"/>
  <c r="B71" i="22"/>
  <c r="B71" i="24"/>
  <c r="B63" i="20"/>
  <c r="B63" i="29"/>
  <c r="B63" i="26"/>
  <c r="B63" i="27"/>
  <c r="B63" i="28"/>
  <c r="B63" i="25"/>
  <c r="B63" i="30"/>
  <c r="B63" i="22"/>
  <c r="B63" i="24"/>
  <c r="B55" i="20"/>
  <c r="B55" i="29"/>
  <c r="B55" i="26"/>
  <c r="B55" i="27"/>
  <c r="B55" i="28"/>
  <c r="B55" i="25"/>
  <c r="B55" i="30"/>
  <c r="B55" i="22"/>
  <c r="B55" i="24"/>
  <c r="B47" i="20"/>
  <c r="B47" i="29"/>
  <c r="B47" i="26"/>
  <c r="B47" i="27"/>
  <c r="B47" i="28"/>
  <c r="B47" i="25"/>
  <c r="B47" i="22"/>
  <c r="B47" i="30"/>
  <c r="B47" i="24"/>
  <c r="B43" i="20"/>
  <c r="B43" i="29"/>
  <c r="B43" i="26"/>
  <c r="B43" i="27"/>
  <c r="B43" i="25"/>
  <c r="B43" i="22"/>
  <c r="B43" i="30"/>
  <c r="C45" i="30" s="1"/>
  <c r="D45" i="30" s="1"/>
  <c r="F45" i="30" s="1"/>
  <c r="B43" i="28"/>
  <c r="B43" i="23"/>
  <c r="B43" i="18"/>
  <c r="B35" i="20"/>
  <c r="B35" i="29"/>
  <c r="B35" i="26"/>
  <c r="B35" i="27"/>
  <c r="B35" i="25"/>
  <c r="B35" i="22"/>
  <c r="B35" i="30"/>
  <c r="B35" i="23"/>
  <c r="B35" i="18"/>
  <c r="C36" i="18" s="1"/>
  <c r="D36" i="18" s="1"/>
  <c r="F36" i="18" s="1"/>
  <c r="B27" i="20"/>
  <c r="B27" i="29"/>
  <c r="B27" i="26"/>
  <c r="B27" i="27"/>
  <c r="B27" i="25"/>
  <c r="B27" i="22"/>
  <c r="B27" i="30"/>
  <c r="C29" i="30" s="1"/>
  <c r="D29" i="30" s="1"/>
  <c r="F29" i="30" s="1"/>
  <c r="B27" i="28"/>
  <c r="B27" i="23"/>
  <c r="B27" i="18"/>
  <c r="B23" i="20"/>
  <c r="B23" i="29"/>
  <c r="B23" i="26"/>
  <c r="B23" i="27"/>
  <c r="B23" i="28"/>
  <c r="B23" i="25"/>
  <c r="B23" i="22"/>
  <c r="B23" i="30"/>
  <c r="B23" i="24"/>
  <c r="B23" i="18"/>
  <c r="B15" i="20"/>
  <c r="B15" i="29"/>
  <c r="B15" i="26"/>
  <c r="B15" i="27"/>
  <c r="B15" i="28"/>
  <c r="B15" i="25"/>
  <c r="B15" i="22"/>
  <c r="B15" i="30"/>
  <c r="B15" i="24"/>
  <c r="B15" i="18"/>
  <c r="B7" i="20"/>
  <c r="B7" i="29"/>
  <c r="B7" i="26"/>
  <c r="B7" i="27"/>
  <c r="B7" i="28"/>
  <c r="B7" i="25"/>
  <c r="B7" i="22"/>
  <c r="B7" i="30"/>
  <c r="B7" i="24"/>
  <c r="B7" i="18"/>
  <c r="B107" i="21"/>
  <c r="B91" i="21"/>
  <c r="B75" i="21"/>
  <c r="B59" i="21"/>
  <c r="B51" i="21"/>
  <c r="B35" i="21"/>
  <c r="B27" i="21"/>
  <c r="B11" i="21"/>
  <c r="B115" i="24"/>
  <c r="B83" i="24"/>
  <c r="B67" i="24"/>
  <c r="B35" i="24"/>
  <c r="B118" i="29"/>
  <c r="B118" i="20"/>
  <c r="B118" i="27"/>
  <c r="B118" i="28"/>
  <c r="B118" i="26"/>
  <c r="B118" i="30"/>
  <c r="B118" i="23"/>
  <c r="B118" i="24"/>
  <c r="B118" i="19"/>
  <c r="B110" i="29"/>
  <c r="B110" i="20"/>
  <c r="B110" i="27"/>
  <c r="B110" i="28"/>
  <c r="B110" i="30"/>
  <c r="B110" i="23"/>
  <c r="B110" i="24"/>
  <c r="C112" i="24" s="1"/>
  <c r="B110" i="19"/>
  <c r="B106" i="29"/>
  <c r="B106" i="20"/>
  <c r="B106" i="27"/>
  <c r="B106" i="28"/>
  <c r="B106" i="30"/>
  <c r="B106" i="26"/>
  <c r="B106" i="23"/>
  <c r="C108" i="23" s="1"/>
  <c r="B106" i="25"/>
  <c r="B106" i="19"/>
  <c r="B98" i="29"/>
  <c r="B98" i="20"/>
  <c r="B98" i="27"/>
  <c r="B98" i="28"/>
  <c r="B98" i="30"/>
  <c r="C100" i="30" s="1"/>
  <c r="B98" i="26"/>
  <c r="B98" i="23"/>
  <c r="B98" i="25"/>
  <c r="B98" i="19"/>
  <c r="B90" i="29"/>
  <c r="C92" i="29" s="1"/>
  <c r="B90" i="20"/>
  <c r="B90" i="27"/>
  <c r="B90" i="28"/>
  <c r="B90" i="30"/>
  <c r="C92" i="30" s="1"/>
  <c r="D92" i="30" s="1"/>
  <c r="F92" i="30" s="1"/>
  <c r="B90" i="26"/>
  <c r="B90" i="23"/>
  <c r="B90" i="25"/>
  <c r="B90" i="19"/>
  <c r="B86" i="29"/>
  <c r="B86" i="20"/>
  <c r="B86" i="27"/>
  <c r="B86" i="28"/>
  <c r="B86" i="30"/>
  <c r="B86" i="23"/>
  <c r="B86" i="24"/>
  <c r="B86" i="26"/>
  <c r="B86" i="19"/>
  <c r="B78" i="29"/>
  <c r="B78" i="20"/>
  <c r="B78" i="27"/>
  <c r="B78" i="28"/>
  <c r="B78" i="30"/>
  <c r="B78" i="23"/>
  <c r="B78" i="24"/>
  <c r="C80" i="24" s="1"/>
  <c r="B78" i="19"/>
  <c r="B70" i="29"/>
  <c r="B70" i="20"/>
  <c r="B70" i="27"/>
  <c r="B70" i="28"/>
  <c r="B70" i="30"/>
  <c r="B70" i="23"/>
  <c r="B70" i="24"/>
  <c r="C72" i="24" s="1"/>
  <c r="B70" i="26"/>
  <c r="B70" i="19"/>
  <c r="B62" i="29"/>
  <c r="B62" i="20"/>
  <c r="B62" i="27"/>
  <c r="B62" i="28"/>
  <c r="B62" i="30"/>
  <c r="C64" i="30" s="1"/>
  <c r="B62" i="23"/>
  <c r="B62" i="24"/>
  <c r="B62" i="19"/>
  <c r="B58" i="29"/>
  <c r="B58" i="20"/>
  <c r="B58" i="27"/>
  <c r="B58" i="28"/>
  <c r="B58" i="30"/>
  <c r="B58" i="26"/>
  <c r="B58" i="23"/>
  <c r="B58" i="25"/>
  <c r="B58" i="19"/>
  <c r="B50" i="29"/>
  <c r="B50" i="20"/>
  <c r="B50" i="27"/>
  <c r="B50" i="28"/>
  <c r="B50" i="30"/>
  <c r="B50" i="26"/>
  <c r="B50" i="23"/>
  <c r="B50" i="25"/>
  <c r="B50" i="19"/>
  <c r="B42" i="29"/>
  <c r="B42" i="20"/>
  <c r="B42" i="27"/>
  <c r="B42" i="28"/>
  <c r="B42" i="30"/>
  <c r="B42" i="26"/>
  <c r="B42" i="23"/>
  <c r="C44" i="23" s="1"/>
  <c r="B42" i="18"/>
  <c r="B42" i="25"/>
  <c r="B42" i="19"/>
  <c r="B34" i="29"/>
  <c r="B34" i="20"/>
  <c r="B34" i="27"/>
  <c r="B34" i="28"/>
  <c r="B34" i="30"/>
  <c r="C36" i="30" s="1"/>
  <c r="B34" i="26"/>
  <c r="B34" i="23"/>
  <c r="B34" i="18"/>
  <c r="B34" i="25"/>
  <c r="B34" i="19"/>
  <c r="B26" i="29"/>
  <c r="B26" i="20"/>
  <c r="B26" i="27"/>
  <c r="B26" i="28"/>
  <c r="B26" i="30"/>
  <c r="B26" i="26"/>
  <c r="B26" i="23"/>
  <c r="C28" i="23" s="1"/>
  <c r="B26" i="18"/>
  <c r="B26" i="25"/>
  <c r="B26" i="19"/>
  <c r="B22" i="29"/>
  <c r="B22" i="20"/>
  <c r="B22" i="27"/>
  <c r="B22" i="28"/>
  <c r="B22" i="30"/>
  <c r="C24" i="30" s="1"/>
  <c r="B22" i="23"/>
  <c r="B22" i="24"/>
  <c r="B22" i="18"/>
  <c r="B22" i="26"/>
  <c r="B22" i="22"/>
  <c r="B22" i="19"/>
  <c r="B14" i="29"/>
  <c r="B14" i="20"/>
  <c r="B14" i="27"/>
  <c r="B14" i="28"/>
  <c r="B14" i="30"/>
  <c r="B14" i="23"/>
  <c r="B14" i="24"/>
  <c r="C16" i="24" s="1"/>
  <c r="B14" i="18"/>
  <c r="B14" i="22"/>
  <c r="B14" i="19"/>
  <c r="B6" i="29"/>
  <c r="B6" i="20"/>
  <c r="B6" i="27"/>
  <c r="B6" i="28"/>
  <c r="B6" i="30"/>
  <c r="C8" i="30" s="1"/>
  <c r="B6" i="23"/>
  <c r="B6" i="24"/>
  <c r="B6" i="18"/>
  <c r="B6" i="26"/>
  <c r="B6" i="22"/>
  <c r="B6" i="19"/>
  <c r="B111" i="19"/>
  <c r="B95" i="19"/>
  <c r="B79" i="19"/>
  <c r="B63" i="19"/>
  <c r="B55" i="19"/>
  <c r="B39" i="19"/>
  <c r="B23" i="19"/>
  <c r="B7" i="19"/>
  <c r="B106" i="21"/>
  <c r="C108" i="21" s="1"/>
  <c r="B90" i="21"/>
  <c r="C92" i="21" s="1"/>
  <c r="B82" i="21"/>
  <c r="B66" i="21"/>
  <c r="B50" i="21"/>
  <c r="C52" i="21" s="1"/>
  <c r="B34" i="21"/>
  <c r="C36" i="21" s="1"/>
  <c r="B18" i="21"/>
  <c r="B111" i="23"/>
  <c r="B79" i="23"/>
  <c r="B47" i="23"/>
  <c r="B15" i="23"/>
  <c r="B98" i="24"/>
  <c r="B66" i="24"/>
  <c r="B50" i="24"/>
  <c r="B18" i="24"/>
  <c r="B99" i="28"/>
  <c r="B35" i="28"/>
  <c r="B117" i="29"/>
  <c r="B117" i="20"/>
  <c r="B117" i="28"/>
  <c r="B117" i="23"/>
  <c r="C119" i="23" s="1"/>
  <c r="D119" i="23" s="1"/>
  <c r="B117" i="27"/>
  <c r="B117" i="24"/>
  <c r="B117" i="19"/>
  <c r="B117" i="26"/>
  <c r="B117" i="21"/>
  <c r="B113" i="29"/>
  <c r="B113" i="20"/>
  <c r="B113" i="28"/>
  <c r="B113" i="26"/>
  <c r="B113" i="23"/>
  <c r="B113" i="24"/>
  <c r="B113" i="25"/>
  <c r="B113" i="19"/>
  <c r="C114" i="19" s="1"/>
  <c r="B113" i="30"/>
  <c r="B113" i="21"/>
  <c r="B109" i="29"/>
  <c r="B109" i="20"/>
  <c r="B109" i="28"/>
  <c r="B109" i="23"/>
  <c r="B109" i="27"/>
  <c r="B109" i="24"/>
  <c r="B109" i="19"/>
  <c r="B109" i="21"/>
  <c r="B105" i="29"/>
  <c r="B105" i="20"/>
  <c r="B105" i="28"/>
  <c r="B105" i="26"/>
  <c r="B105" i="23"/>
  <c r="C107" i="23" s="1"/>
  <c r="D107" i="23" s="1"/>
  <c r="B105" i="24"/>
  <c r="B105" i="25"/>
  <c r="B105" i="19"/>
  <c r="B105" i="27"/>
  <c r="B105" i="30"/>
  <c r="C107" i="30" s="1"/>
  <c r="D107" i="30" s="1"/>
  <c r="B105" i="21"/>
  <c r="B101" i="29"/>
  <c r="B101" i="20"/>
  <c r="B101" i="28"/>
  <c r="B101" i="23"/>
  <c r="B101" i="27"/>
  <c r="B101" i="24"/>
  <c r="B101" i="26"/>
  <c r="B101" i="19"/>
  <c r="B101" i="21"/>
  <c r="B97" i="29"/>
  <c r="B97" i="20"/>
  <c r="B97" i="28"/>
  <c r="B97" i="26"/>
  <c r="B97" i="23"/>
  <c r="C99" i="23" s="1"/>
  <c r="D99" i="23" s="1"/>
  <c r="B97" i="24"/>
  <c r="B97" i="25"/>
  <c r="B97" i="19"/>
  <c r="B97" i="30"/>
  <c r="B97" i="21"/>
  <c r="B93" i="29"/>
  <c r="B93" i="20"/>
  <c r="B93" i="28"/>
  <c r="B93" i="23"/>
  <c r="B93" i="27"/>
  <c r="B93" i="24"/>
  <c r="B93" i="19"/>
  <c r="C94" i="19" s="1"/>
  <c r="B93" i="21"/>
  <c r="B89" i="29"/>
  <c r="B89" i="20"/>
  <c r="B89" i="28"/>
  <c r="B89" i="26"/>
  <c r="B89" i="23"/>
  <c r="B89" i="24"/>
  <c r="B89" i="25"/>
  <c r="B89" i="19"/>
  <c r="C90" i="19" s="1"/>
  <c r="D90" i="19" s="1"/>
  <c r="B89" i="27"/>
  <c r="B89" i="30"/>
  <c r="B89" i="21"/>
  <c r="B85" i="29"/>
  <c r="B85" i="20"/>
  <c r="B85" i="28"/>
  <c r="B85" i="23"/>
  <c r="C87" i="23" s="1"/>
  <c r="B85" i="27"/>
  <c r="B85" i="24"/>
  <c r="B85" i="26"/>
  <c r="B85" i="19"/>
  <c r="B85" i="21"/>
  <c r="B81" i="29"/>
  <c r="B81" i="20"/>
  <c r="B81" i="28"/>
  <c r="B81" i="26"/>
  <c r="B81" i="23"/>
  <c r="B81" i="24"/>
  <c r="B81" i="25"/>
  <c r="B81" i="19"/>
  <c r="C82" i="19" s="1"/>
  <c r="B81" i="30"/>
  <c r="B81" i="21"/>
  <c r="B77" i="29"/>
  <c r="B77" i="20"/>
  <c r="B77" i="28"/>
  <c r="B77" i="23"/>
  <c r="B77" i="27"/>
  <c r="B77" i="24"/>
  <c r="B77" i="19"/>
  <c r="B77" i="21"/>
  <c r="B73" i="29"/>
  <c r="B73" i="20"/>
  <c r="B73" i="28"/>
  <c r="B73" i="26"/>
  <c r="B73" i="23"/>
  <c r="B73" i="24"/>
  <c r="B73" i="25"/>
  <c r="B73" i="19"/>
  <c r="B73" i="27"/>
  <c r="B73" i="30"/>
  <c r="B73" i="21"/>
  <c r="B69" i="29"/>
  <c r="B69" i="20"/>
  <c r="B69" i="28"/>
  <c r="B69" i="23"/>
  <c r="B69" i="27"/>
  <c r="B69" i="24"/>
  <c r="B69" i="26"/>
  <c r="B69" i="19"/>
  <c r="B69" i="21"/>
  <c r="B65" i="29"/>
  <c r="B65" i="20"/>
  <c r="B65" i="28"/>
  <c r="B65" i="26"/>
  <c r="B65" i="23"/>
  <c r="B65" i="24"/>
  <c r="B65" i="25"/>
  <c r="B65" i="19"/>
  <c r="B65" i="30"/>
  <c r="B65" i="21"/>
  <c r="B61" i="29"/>
  <c r="B61" i="20"/>
  <c r="B61" i="28"/>
  <c r="B61" i="23"/>
  <c r="B61" i="27"/>
  <c r="B61" i="24"/>
  <c r="B61" i="19"/>
  <c r="C62" i="19" s="1"/>
  <c r="D62" i="19" s="1"/>
  <c r="E62" i="19" s="1"/>
  <c r="G62" i="19" s="1"/>
  <c r="B61" i="21"/>
  <c r="B57" i="29"/>
  <c r="B57" i="20"/>
  <c r="B57" i="28"/>
  <c r="B57" i="26"/>
  <c r="B57" i="23"/>
  <c r="B57" i="24"/>
  <c r="B57" i="25"/>
  <c r="B57" i="19"/>
  <c r="C58" i="19" s="1"/>
  <c r="D58" i="19" s="1"/>
  <c r="B57" i="27"/>
  <c r="B57" i="30"/>
  <c r="B57" i="21"/>
  <c r="B53" i="29"/>
  <c r="B53" i="20"/>
  <c r="B53" i="28"/>
  <c r="B53" i="23"/>
  <c r="B53" i="27"/>
  <c r="B53" i="24"/>
  <c r="B53" i="26"/>
  <c r="B53" i="19"/>
  <c r="B53" i="21"/>
  <c r="B49" i="29"/>
  <c r="B49" i="20"/>
  <c r="B49" i="28"/>
  <c r="B49" i="26"/>
  <c r="B49" i="23"/>
  <c r="B49" i="24"/>
  <c r="B49" i="25"/>
  <c r="B49" i="19"/>
  <c r="C50" i="19" s="1"/>
  <c r="D50" i="19" s="1"/>
  <c r="B49" i="30"/>
  <c r="B49" i="21"/>
  <c r="B45" i="29"/>
  <c r="B45" i="20"/>
  <c r="B45" i="28"/>
  <c r="B45" i="23"/>
  <c r="B45" i="27"/>
  <c r="B45" i="24"/>
  <c r="B45" i="22"/>
  <c r="B45" i="19"/>
  <c r="B45" i="21"/>
  <c r="B41" i="29"/>
  <c r="B41" i="20"/>
  <c r="B41" i="28"/>
  <c r="B41" i="26"/>
  <c r="B41" i="23"/>
  <c r="C43" i="23" s="1"/>
  <c r="D43" i="23" s="1"/>
  <c r="E43" i="23" s="1"/>
  <c r="G43" i="23" s="1"/>
  <c r="B41" i="24"/>
  <c r="B41" i="25"/>
  <c r="B41" i="19"/>
  <c r="C42" i="19" s="1"/>
  <c r="D42" i="19" s="1"/>
  <c r="B41" i="27"/>
  <c r="B41" i="30"/>
  <c r="B41" i="21"/>
  <c r="B37" i="29"/>
  <c r="B37" i="20"/>
  <c r="B37" i="28"/>
  <c r="B37" i="23"/>
  <c r="B37" i="27"/>
  <c r="B37" i="24"/>
  <c r="B37" i="26"/>
  <c r="B37" i="22"/>
  <c r="B37" i="19"/>
  <c r="C38" i="19" s="1"/>
  <c r="B37" i="21"/>
  <c r="B33" i="29"/>
  <c r="B33" i="20"/>
  <c r="B33" i="28"/>
  <c r="B33" i="26"/>
  <c r="B33" i="23"/>
  <c r="B33" i="24"/>
  <c r="B33" i="25"/>
  <c r="B33" i="19"/>
  <c r="C34" i="19" s="1"/>
  <c r="D34" i="19" s="1"/>
  <c r="B33" i="30"/>
  <c r="B33" i="21"/>
  <c r="B29" i="29"/>
  <c r="B29" i="20"/>
  <c r="B29" i="28"/>
  <c r="B29" i="23"/>
  <c r="B29" i="27"/>
  <c r="B29" i="24"/>
  <c r="B29" i="22"/>
  <c r="B29" i="19"/>
  <c r="B29" i="21"/>
  <c r="B25" i="29"/>
  <c r="B25" i="20"/>
  <c r="B25" i="28"/>
  <c r="B25" i="26"/>
  <c r="B25" i="23"/>
  <c r="C27" i="23" s="1"/>
  <c r="D27" i="23" s="1"/>
  <c r="F27" i="23" s="1"/>
  <c r="B25" i="24"/>
  <c r="B25" i="25"/>
  <c r="B25" i="19"/>
  <c r="C26" i="19" s="1"/>
  <c r="D26" i="19" s="1"/>
  <c r="B25" i="27"/>
  <c r="B25" i="30"/>
  <c r="B25" i="21"/>
  <c r="B21" i="29"/>
  <c r="B21" i="20"/>
  <c r="B21" i="28"/>
  <c r="B21" i="23"/>
  <c r="B21" i="27"/>
  <c r="B21" i="24"/>
  <c r="B21" i="26"/>
  <c r="B21" i="22"/>
  <c r="B21" i="19"/>
  <c r="B21" i="21"/>
  <c r="B17" i="29"/>
  <c r="B17" i="20"/>
  <c r="B17" i="28"/>
  <c r="B17" i="26"/>
  <c r="B17" i="23"/>
  <c r="B17" i="24"/>
  <c r="B17" i="25"/>
  <c r="B17" i="19"/>
  <c r="C18" i="19" s="1"/>
  <c r="B17" i="30"/>
  <c r="B17" i="21"/>
  <c r="B13" i="29"/>
  <c r="B13" i="20"/>
  <c r="B13" i="28"/>
  <c r="B13" i="23"/>
  <c r="B13" i="27"/>
  <c r="B13" i="24"/>
  <c r="B13" i="22"/>
  <c r="B13" i="19"/>
  <c r="B13" i="21"/>
  <c r="B9" i="29"/>
  <c r="B9" i="20"/>
  <c r="B9" i="28"/>
  <c r="B9" i="26"/>
  <c r="B9" i="23"/>
  <c r="B9" i="24"/>
  <c r="B9" i="25"/>
  <c r="B9" i="19"/>
  <c r="C10" i="19" s="1"/>
  <c r="B9" i="27"/>
  <c r="B9" i="30"/>
  <c r="B9" i="21"/>
  <c r="B5" i="29"/>
  <c r="B5" i="20"/>
  <c r="C7" i="20" s="1"/>
  <c r="D7" i="20" s="1"/>
  <c r="B5" i="28"/>
  <c r="B5" i="23"/>
  <c r="B5" i="27"/>
  <c r="B5" i="24"/>
  <c r="C6" i="24" s="1"/>
  <c r="D6" i="24" s="1"/>
  <c r="B5" i="26"/>
  <c r="B5" i="22"/>
  <c r="B5" i="19"/>
  <c r="B5" i="21"/>
  <c r="B115" i="17"/>
  <c r="B111" i="17"/>
  <c r="B107" i="17"/>
  <c r="B103" i="17"/>
  <c r="B99" i="17"/>
  <c r="B95" i="17"/>
  <c r="B91" i="17"/>
  <c r="B87" i="17"/>
  <c r="B83" i="17"/>
  <c r="B79" i="17"/>
  <c r="B75" i="17"/>
  <c r="B71" i="17"/>
  <c r="B67" i="17"/>
  <c r="B63" i="17"/>
  <c r="B59" i="17"/>
  <c r="B55" i="17"/>
  <c r="B51" i="17"/>
  <c r="B47" i="17"/>
  <c r="B43" i="17"/>
  <c r="B39" i="17"/>
  <c r="B35" i="17"/>
  <c r="B31" i="17"/>
  <c r="B27" i="17"/>
  <c r="B23" i="17"/>
  <c r="B15" i="17"/>
  <c r="B11" i="17"/>
  <c r="B7" i="17"/>
  <c r="B4" i="18"/>
  <c r="B111" i="18"/>
  <c r="B107" i="18"/>
  <c r="B103" i="18"/>
  <c r="C104" i="18" s="1"/>
  <c r="D104" i="18" s="1"/>
  <c r="E104" i="18" s="1"/>
  <c r="G104" i="18" s="1"/>
  <c r="B99" i="18"/>
  <c r="C100" i="18" s="1"/>
  <c r="D100" i="18" s="1"/>
  <c r="E100" i="18" s="1"/>
  <c r="G100" i="18" s="1"/>
  <c r="B95" i="18"/>
  <c r="B91" i="18"/>
  <c r="B87" i="18"/>
  <c r="C88" i="18" s="1"/>
  <c r="D88" i="18" s="1"/>
  <c r="E88" i="18" s="1"/>
  <c r="G88" i="18" s="1"/>
  <c r="B83" i="18"/>
  <c r="B79" i="18"/>
  <c r="B75" i="18"/>
  <c r="B71" i="18"/>
  <c r="B63" i="18"/>
  <c r="C64" i="18" s="1"/>
  <c r="D64" i="18" s="1"/>
  <c r="E64" i="18" s="1"/>
  <c r="G64" i="18" s="1"/>
  <c r="B59" i="18"/>
  <c r="B55" i="18"/>
  <c r="B47" i="18"/>
  <c r="B41" i="18"/>
  <c r="C42" i="18" s="1"/>
  <c r="D42" i="18" s="1"/>
  <c r="B33" i="18"/>
  <c r="B25" i="18"/>
  <c r="B17" i="18"/>
  <c r="B9" i="18"/>
  <c r="B116" i="19"/>
  <c r="B84" i="19"/>
  <c r="B52" i="19"/>
  <c r="B20" i="19"/>
  <c r="B4" i="21"/>
  <c r="B111" i="21"/>
  <c r="B79" i="21"/>
  <c r="B71" i="21"/>
  <c r="B63" i="21"/>
  <c r="B55" i="21"/>
  <c r="B47" i="21"/>
  <c r="B23" i="21"/>
  <c r="B15" i="21"/>
  <c r="B7" i="21"/>
  <c r="B106" i="22"/>
  <c r="B98" i="22"/>
  <c r="B90" i="22"/>
  <c r="B58" i="22"/>
  <c r="B50" i="22"/>
  <c r="B34" i="22"/>
  <c r="B117" i="30"/>
  <c r="B101" i="30"/>
  <c r="B85" i="30"/>
  <c r="B69" i="30"/>
  <c r="C71" i="30" s="1"/>
  <c r="D71" i="30" s="1"/>
  <c r="B53" i="30"/>
  <c r="B37" i="30"/>
  <c r="B21" i="30"/>
  <c r="B5" i="30"/>
  <c r="C7" i="30" s="1"/>
  <c r="D7" i="30" s="1"/>
  <c r="B107" i="24"/>
  <c r="B91" i="24"/>
  <c r="B43" i="24"/>
  <c r="B27" i="24"/>
  <c r="B110" i="25"/>
  <c r="B78" i="25"/>
  <c r="B62" i="25"/>
  <c r="B46" i="25"/>
  <c r="B14" i="25"/>
  <c r="B110" i="26"/>
  <c r="B78" i="26"/>
  <c r="B14" i="26"/>
  <c r="B97" i="27"/>
  <c r="B65" i="27"/>
  <c r="B33" i="27"/>
  <c r="B115" i="20"/>
  <c r="B115" i="29"/>
  <c r="B115" i="26"/>
  <c r="B115" i="27"/>
  <c r="B115" i="25"/>
  <c r="B115" i="30"/>
  <c r="B115" i="23"/>
  <c r="B115" i="22"/>
  <c r="B103" i="20"/>
  <c r="B103" i="29"/>
  <c r="B103" i="26"/>
  <c r="B103" i="27"/>
  <c r="B103" i="28"/>
  <c r="B103" i="25"/>
  <c r="B103" i="30"/>
  <c r="B103" i="22"/>
  <c r="B103" i="24"/>
  <c r="B95" i="20"/>
  <c r="B95" i="29"/>
  <c r="B95" i="26"/>
  <c r="B95" i="27"/>
  <c r="B95" i="28"/>
  <c r="B95" i="25"/>
  <c r="B95" i="30"/>
  <c r="B95" i="22"/>
  <c r="B95" i="24"/>
  <c r="B87" i="20"/>
  <c r="B87" i="29"/>
  <c r="B87" i="26"/>
  <c r="B87" i="27"/>
  <c r="B87" i="28"/>
  <c r="B87" i="25"/>
  <c r="B87" i="30"/>
  <c r="B87" i="22"/>
  <c r="B87" i="24"/>
  <c r="B75" i="20"/>
  <c r="B75" i="29"/>
  <c r="B75" i="26"/>
  <c r="B75" i="27"/>
  <c r="B75" i="25"/>
  <c r="B75" i="30"/>
  <c r="C77" i="30" s="1"/>
  <c r="D77" i="30" s="1"/>
  <c r="F77" i="30" s="1"/>
  <c r="B75" i="28"/>
  <c r="B75" i="23"/>
  <c r="B75" i="22"/>
  <c r="B67" i="20"/>
  <c r="B67" i="29"/>
  <c r="B67" i="26"/>
  <c r="B67" i="27"/>
  <c r="B67" i="25"/>
  <c r="B67" i="30"/>
  <c r="B67" i="23"/>
  <c r="B67" i="22"/>
  <c r="B59" i="20"/>
  <c r="B59" i="29"/>
  <c r="B59" i="26"/>
  <c r="B59" i="27"/>
  <c r="B59" i="25"/>
  <c r="B59" i="30"/>
  <c r="B59" i="28"/>
  <c r="B59" i="23"/>
  <c r="C60" i="23" s="1"/>
  <c r="B59" i="22"/>
  <c r="B51" i="20"/>
  <c r="B51" i="29"/>
  <c r="B51" i="26"/>
  <c r="B51" i="27"/>
  <c r="B51" i="25"/>
  <c r="B51" i="30"/>
  <c r="B51" i="23"/>
  <c r="C52" i="23" s="1"/>
  <c r="B51" i="22"/>
  <c r="B39" i="20"/>
  <c r="B39" i="29"/>
  <c r="B39" i="26"/>
  <c r="B39" i="27"/>
  <c r="B39" i="28"/>
  <c r="B39" i="25"/>
  <c r="B39" i="22"/>
  <c r="B39" i="30"/>
  <c r="B39" i="24"/>
  <c r="B39" i="18"/>
  <c r="B31" i="20"/>
  <c r="B31" i="29"/>
  <c r="B31" i="26"/>
  <c r="B31" i="27"/>
  <c r="B31" i="28"/>
  <c r="B31" i="25"/>
  <c r="B31" i="22"/>
  <c r="B31" i="30"/>
  <c r="B31" i="24"/>
  <c r="B31" i="18"/>
  <c r="B19" i="20"/>
  <c r="B19" i="29"/>
  <c r="B19" i="26"/>
  <c r="B19" i="27"/>
  <c r="B19" i="25"/>
  <c r="B19" i="22"/>
  <c r="B19" i="30"/>
  <c r="B19" i="23"/>
  <c r="B19" i="18"/>
  <c r="B11" i="20"/>
  <c r="B11" i="29"/>
  <c r="B11" i="26"/>
  <c r="B11" i="27"/>
  <c r="B11" i="25"/>
  <c r="B11" i="22"/>
  <c r="B11" i="30"/>
  <c r="C13" i="30" s="1"/>
  <c r="D13" i="30" s="1"/>
  <c r="F13" i="30" s="1"/>
  <c r="B11" i="28"/>
  <c r="B11" i="23"/>
  <c r="B11" i="18"/>
  <c r="B115" i="21"/>
  <c r="B99" i="21"/>
  <c r="B83" i="21"/>
  <c r="B67" i="21"/>
  <c r="C68" i="21" s="1"/>
  <c r="B43" i="21"/>
  <c r="B19" i="21"/>
  <c r="B99" i="24"/>
  <c r="B51" i="24"/>
  <c r="B19" i="24"/>
  <c r="B114" i="29"/>
  <c r="B114" i="20"/>
  <c r="B114" i="27"/>
  <c r="B114" i="28"/>
  <c r="B114" i="30"/>
  <c r="B114" i="26"/>
  <c r="B114" i="23"/>
  <c r="C116" i="23" s="1"/>
  <c r="B114" i="25"/>
  <c r="B114" i="19"/>
  <c r="B102" i="29"/>
  <c r="B102" i="20"/>
  <c r="C103" i="20" s="1"/>
  <c r="D103" i="20" s="1"/>
  <c r="B102" i="27"/>
  <c r="B102" i="28"/>
  <c r="B102" i="30"/>
  <c r="B102" i="23"/>
  <c r="B102" i="24"/>
  <c r="C104" i="24" s="1"/>
  <c r="B102" i="26"/>
  <c r="B102" i="19"/>
  <c r="B94" i="29"/>
  <c r="C95" i="29" s="1"/>
  <c r="D95" i="29" s="1"/>
  <c r="B94" i="20"/>
  <c r="C95" i="20" s="1"/>
  <c r="D95" i="20" s="1"/>
  <c r="B94" i="27"/>
  <c r="B94" i="28"/>
  <c r="B94" i="30"/>
  <c r="C96" i="30" s="1"/>
  <c r="B94" i="23"/>
  <c r="B94" i="24"/>
  <c r="B94" i="19"/>
  <c r="B82" i="29"/>
  <c r="C83" i="29" s="1"/>
  <c r="D83" i="29" s="1"/>
  <c r="B82" i="20"/>
  <c r="C83" i="20" s="1"/>
  <c r="D83" i="20" s="1"/>
  <c r="B82" i="27"/>
  <c r="B82" i="28"/>
  <c r="B82" i="30"/>
  <c r="C84" i="30" s="1"/>
  <c r="B82" i="26"/>
  <c r="B82" i="23"/>
  <c r="B82" i="25"/>
  <c r="B82" i="19"/>
  <c r="C83" i="19" s="1"/>
  <c r="B74" i="29"/>
  <c r="C75" i="29" s="1"/>
  <c r="D75" i="29" s="1"/>
  <c r="B74" i="20"/>
  <c r="B74" i="27"/>
  <c r="B74" i="28"/>
  <c r="B74" i="30"/>
  <c r="C76" i="30" s="1"/>
  <c r="D76" i="30" s="1"/>
  <c r="F76" i="30" s="1"/>
  <c r="B74" i="26"/>
  <c r="B74" i="23"/>
  <c r="B74" i="25"/>
  <c r="B74" i="19"/>
  <c r="B66" i="29"/>
  <c r="B66" i="20"/>
  <c r="B66" i="27"/>
  <c r="B66" i="28"/>
  <c r="B66" i="30"/>
  <c r="B66" i="26"/>
  <c r="B66" i="23"/>
  <c r="C68" i="23" s="1"/>
  <c r="B66" i="25"/>
  <c r="B66" i="19"/>
  <c r="B54" i="29"/>
  <c r="B54" i="20"/>
  <c r="C55" i="20" s="1"/>
  <c r="D55" i="20" s="1"/>
  <c r="B54" i="27"/>
  <c r="B54" i="28"/>
  <c r="B54" i="30"/>
  <c r="B54" i="23"/>
  <c r="B54" i="24"/>
  <c r="C56" i="24" s="1"/>
  <c r="B54" i="26"/>
  <c r="B54" i="19"/>
  <c r="B46" i="29"/>
  <c r="C47" i="29" s="1"/>
  <c r="D47" i="29" s="1"/>
  <c r="B46" i="20"/>
  <c r="C47" i="20" s="1"/>
  <c r="D47" i="20" s="1"/>
  <c r="E47" i="20" s="1"/>
  <c r="G47" i="20" s="1"/>
  <c r="B46" i="27"/>
  <c r="B46" i="28"/>
  <c r="B46" i="30"/>
  <c r="C48" i="30" s="1"/>
  <c r="B46" i="23"/>
  <c r="C48" i="23" s="1"/>
  <c r="D48" i="23" s="1"/>
  <c r="F48" i="23" s="1"/>
  <c r="B46" i="24"/>
  <c r="B46" i="22"/>
  <c r="B46" i="19"/>
  <c r="C47" i="19" s="1"/>
  <c r="B38" i="29"/>
  <c r="C40" i="29" s="1"/>
  <c r="B38" i="20"/>
  <c r="B38" i="27"/>
  <c r="B38" i="28"/>
  <c r="B38" i="30"/>
  <c r="C40" i="30" s="1"/>
  <c r="B38" i="23"/>
  <c r="B38" i="24"/>
  <c r="B38" i="18"/>
  <c r="C38" i="18" s="1"/>
  <c r="D38" i="18" s="1"/>
  <c r="B38" i="26"/>
  <c r="B38" i="22"/>
  <c r="B38" i="19"/>
  <c r="B30" i="29"/>
  <c r="C31" i="29" s="1"/>
  <c r="D31" i="29" s="1"/>
  <c r="B30" i="20"/>
  <c r="C31" i="20" s="1"/>
  <c r="D31" i="20" s="1"/>
  <c r="B30" i="27"/>
  <c r="B30" i="28"/>
  <c r="B30" i="30"/>
  <c r="C32" i="30" s="1"/>
  <c r="B30" i="23"/>
  <c r="C31" i="23" s="1"/>
  <c r="B30" i="24"/>
  <c r="B30" i="18"/>
  <c r="B30" i="22"/>
  <c r="B30" i="19"/>
  <c r="B18" i="29"/>
  <c r="B18" i="20"/>
  <c r="B18" i="27"/>
  <c r="B18" i="28"/>
  <c r="B18" i="30"/>
  <c r="B18" i="26"/>
  <c r="B18" i="23"/>
  <c r="C20" i="23" s="1"/>
  <c r="B18" i="18"/>
  <c r="B18" i="25"/>
  <c r="B18" i="19"/>
  <c r="B10" i="29"/>
  <c r="C11" i="29" s="1"/>
  <c r="D11" i="29" s="1"/>
  <c r="F11" i="29" s="1"/>
  <c r="B10" i="20"/>
  <c r="C11" i="20" s="1"/>
  <c r="D11" i="20" s="1"/>
  <c r="B10" i="27"/>
  <c r="B10" i="28"/>
  <c r="B10" i="30"/>
  <c r="C12" i="30" s="1"/>
  <c r="D12" i="30" s="1"/>
  <c r="F12" i="30" s="1"/>
  <c r="B10" i="26"/>
  <c r="B10" i="23"/>
  <c r="B10" i="18"/>
  <c r="B10" i="25"/>
  <c r="B10" i="19"/>
  <c r="B4" i="17"/>
  <c r="B4" i="19"/>
  <c r="B103" i="19"/>
  <c r="B87" i="19"/>
  <c r="C88" i="19" s="1"/>
  <c r="D88" i="19" s="1"/>
  <c r="B71" i="19"/>
  <c r="B47" i="19"/>
  <c r="B31" i="19"/>
  <c r="B15" i="19"/>
  <c r="C16" i="19" s="1"/>
  <c r="D16" i="19" s="1"/>
  <c r="F16" i="19" s="1"/>
  <c r="B114" i="21"/>
  <c r="B98" i="21"/>
  <c r="B74" i="21"/>
  <c r="B58" i="21"/>
  <c r="B42" i="21"/>
  <c r="B26" i="21"/>
  <c r="B10" i="21"/>
  <c r="B95" i="23"/>
  <c r="B63" i="23"/>
  <c r="B31" i="23"/>
  <c r="B114" i="24"/>
  <c r="B82" i="24"/>
  <c r="C84" i="24" s="1"/>
  <c r="B34" i="24"/>
  <c r="B67" i="28"/>
  <c r="B116" i="29"/>
  <c r="B116" i="20"/>
  <c r="C117" i="20" s="1"/>
  <c r="D117" i="20" s="1"/>
  <c r="B116" i="27"/>
  <c r="B116" i="24"/>
  <c r="B116" i="25"/>
  <c r="B116" i="26"/>
  <c r="B116" i="21"/>
  <c r="B116" i="23"/>
  <c r="B116" i="22"/>
  <c r="B112" i="29"/>
  <c r="C114" i="29" s="1"/>
  <c r="D114" i="29" s="1"/>
  <c r="B112" i="20"/>
  <c r="B112" i="26"/>
  <c r="B112" i="24"/>
  <c r="C114" i="24" s="1"/>
  <c r="D114" i="24" s="1"/>
  <c r="B112" i="28"/>
  <c r="B112" i="25"/>
  <c r="B112" i="30"/>
  <c r="B112" i="21"/>
  <c r="C113" i="21" s="1"/>
  <c r="D113" i="21" s="1"/>
  <c r="F113" i="21" s="1"/>
  <c r="B112" i="22"/>
  <c r="B108" i="29"/>
  <c r="B108" i="20"/>
  <c r="B108" i="26"/>
  <c r="B108" i="27"/>
  <c r="B108" i="24"/>
  <c r="B108" i="25"/>
  <c r="B108" i="21"/>
  <c r="C109" i="21" s="1"/>
  <c r="D109" i="21" s="1"/>
  <c r="B108" i="28"/>
  <c r="B108" i="23"/>
  <c r="B108" i="22"/>
  <c r="B104" i="29"/>
  <c r="B104" i="20"/>
  <c r="C105" i="20" s="1"/>
  <c r="D105" i="20" s="1"/>
  <c r="F105" i="20" s="1"/>
  <c r="B104" i="26"/>
  <c r="B104" i="24"/>
  <c r="B104" i="28"/>
  <c r="B104" i="25"/>
  <c r="B104" i="27"/>
  <c r="B104" i="30"/>
  <c r="B104" i="21"/>
  <c r="C105" i="21" s="1"/>
  <c r="D105" i="21" s="1"/>
  <c r="B104" i="22"/>
  <c r="B100" i="29"/>
  <c r="B100" i="20"/>
  <c r="B100" i="26"/>
  <c r="B100" i="27"/>
  <c r="B100" i="24"/>
  <c r="B100" i="25"/>
  <c r="B100" i="21"/>
  <c r="C101" i="21" s="1"/>
  <c r="D101" i="21" s="1"/>
  <c r="B100" i="23"/>
  <c r="C102" i="23" s="1"/>
  <c r="D102" i="23" s="1"/>
  <c r="B100" i="22"/>
  <c r="B96" i="29"/>
  <c r="B96" i="20"/>
  <c r="B96" i="26"/>
  <c r="B96" i="24"/>
  <c r="B96" i="28"/>
  <c r="B96" i="25"/>
  <c r="B96" i="30"/>
  <c r="B96" i="21"/>
  <c r="B96" i="22"/>
  <c r="B92" i="29"/>
  <c r="C94" i="29" s="1"/>
  <c r="D94" i="29" s="1"/>
  <c r="F94" i="29" s="1"/>
  <c r="B92" i="20"/>
  <c r="C93" i="20" s="1"/>
  <c r="D93" i="20" s="1"/>
  <c r="B92" i="26"/>
  <c r="B92" i="27"/>
  <c r="B92" i="24"/>
  <c r="C94" i="24" s="1"/>
  <c r="D94" i="24" s="1"/>
  <c r="B92" i="25"/>
  <c r="B92" i="21"/>
  <c r="B92" i="28"/>
  <c r="B92" i="23"/>
  <c r="B92" i="22"/>
  <c r="B88" i="29"/>
  <c r="B88" i="20"/>
  <c r="B88" i="26"/>
  <c r="B88" i="24"/>
  <c r="C90" i="24" s="1"/>
  <c r="B88" i="28"/>
  <c r="B88" i="25"/>
  <c r="B88" i="27"/>
  <c r="B88" i="30"/>
  <c r="B88" i="21"/>
  <c r="B88" i="22"/>
  <c r="B84" i="29"/>
  <c r="B84" i="20"/>
  <c r="C86" i="20" s="1"/>
  <c r="D86" i="20" s="1"/>
  <c r="B84" i="26"/>
  <c r="B84" i="27"/>
  <c r="B84" i="24"/>
  <c r="C86" i="24" s="1"/>
  <c r="D86" i="24" s="1"/>
  <c r="B84" i="25"/>
  <c r="B84" i="21"/>
  <c r="B84" i="23"/>
  <c r="B84" i="22"/>
  <c r="B80" i="29"/>
  <c r="C82" i="29" s="1"/>
  <c r="D82" i="29" s="1"/>
  <c r="B80" i="20"/>
  <c r="B80" i="26"/>
  <c r="B80" i="24"/>
  <c r="C82" i="24" s="1"/>
  <c r="D82" i="24" s="1"/>
  <c r="B80" i="28"/>
  <c r="B80" i="25"/>
  <c r="B80" i="30"/>
  <c r="B80" i="21"/>
  <c r="C81" i="21" s="1"/>
  <c r="D81" i="21" s="1"/>
  <c r="F81" i="21" s="1"/>
  <c r="B80" i="22"/>
  <c r="B76" i="29"/>
  <c r="B76" i="20"/>
  <c r="B76" i="26"/>
  <c r="B76" i="27"/>
  <c r="B76" i="24"/>
  <c r="B76" i="25"/>
  <c r="B76" i="21"/>
  <c r="C77" i="21" s="1"/>
  <c r="D77" i="21" s="1"/>
  <c r="B76" i="28"/>
  <c r="B76" i="23"/>
  <c r="B76" i="22"/>
  <c r="B72" i="29"/>
  <c r="B72" i="20"/>
  <c r="C73" i="20" s="1"/>
  <c r="D73" i="20" s="1"/>
  <c r="F73" i="20" s="1"/>
  <c r="B72" i="26"/>
  <c r="B72" i="24"/>
  <c r="B72" i="28"/>
  <c r="B72" i="25"/>
  <c r="B72" i="27"/>
  <c r="B72" i="30"/>
  <c r="B72" i="21"/>
  <c r="C73" i="21" s="1"/>
  <c r="D73" i="21" s="1"/>
  <c r="B72" i="22"/>
  <c r="B68" i="29"/>
  <c r="B68" i="20"/>
  <c r="B68" i="26"/>
  <c r="B68" i="27"/>
  <c r="B68" i="24"/>
  <c r="B68" i="25"/>
  <c r="B68" i="21"/>
  <c r="C69" i="21" s="1"/>
  <c r="D69" i="21" s="1"/>
  <c r="B68" i="23"/>
  <c r="C70" i="23" s="1"/>
  <c r="D70" i="23" s="1"/>
  <c r="B68" i="22"/>
  <c r="B64" i="29"/>
  <c r="B64" i="20"/>
  <c r="B64" i="26"/>
  <c r="B64" i="24"/>
  <c r="B64" i="28"/>
  <c r="B64" i="25"/>
  <c r="B64" i="30"/>
  <c r="C65" i="30" s="1"/>
  <c r="D65" i="30" s="1"/>
  <c r="F65" i="30" s="1"/>
  <c r="B64" i="21"/>
  <c r="B64" i="22"/>
  <c r="B60" i="29"/>
  <c r="C62" i="29" s="1"/>
  <c r="D62" i="29" s="1"/>
  <c r="B60" i="20"/>
  <c r="C61" i="20" s="1"/>
  <c r="D61" i="20" s="1"/>
  <c r="B60" i="26"/>
  <c r="B60" i="27"/>
  <c r="B60" i="24"/>
  <c r="C62" i="24" s="1"/>
  <c r="D62" i="24" s="1"/>
  <c r="B60" i="25"/>
  <c r="B60" i="21"/>
  <c r="B60" i="28"/>
  <c r="B60" i="23"/>
  <c r="B60" i="22"/>
  <c r="B56" i="29"/>
  <c r="B56" i="20"/>
  <c r="B56" i="26"/>
  <c r="B56" i="24"/>
  <c r="C58" i="24" s="1"/>
  <c r="B56" i="28"/>
  <c r="B56" i="25"/>
  <c r="B56" i="27"/>
  <c r="B56" i="30"/>
  <c r="C57" i="30" s="1"/>
  <c r="D57" i="30" s="1"/>
  <c r="F57" i="30" s="1"/>
  <c r="B56" i="21"/>
  <c r="B56" i="22"/>
  <c r="B52" i="20"/>
  <c r="C54" i="20" s="1"/>
  <c r="D54" i="20" s="1"/>
  <c r="B52" i="29"/>
  <c r="B52" i="26"/>
  <c r="B52" i="27"/>
  <c r="B52" i="24"/>
  <c r="C54" i="24" s="1"/>
  <c r="D54" i="24" s="1"/>
  <c r="B52" i="25"/>
  <c r="B52" i="21"/>
  <c r="B52" i="23"/>
  <c r="B52" i="22"/>
  <c r="B48" i="29"/>
  <c r="C50" i="29" s="1"/>
  <c r="D50" i="29" s="1"/>
  <c r="B48" i="20"/>
  <c r="B48" i="26"/>
  <c r="B48" i="24"/>
  <c r="C50" i="24" s="1"/>
  <c r="D50" i="24" s="1"/>
  <c r="B48" i="28"/>
  <c r="B48" i="25"/>
  <c r="B48" i="22"/>
  <c r="B48" i="30"/>
  <c r="B48" i="21"/>
  <c r="C49" i="21" s="1"/>
  <c r="D49" i="21" s="1"/>
  <c r="B44" i="20"/>
  <c r="B44" i="29"/>
  <c r="B44" i="26"/>
  <c r="B44" i="27"/>
  <c r="B44" i="24"/>
  <c r="B44" i="25"/>
  <c r="B44" i="22"/>
  <c r="B44" i="21"/>
  <c r="C46" i="21" s="1"/>
  <c r="B44" i="28"/>
  <c r="B44" i="23"/>
  <c r="B40" i="29"/>
  <c r="B40" i="20"/>
  <c r="C41" i="20" s="1"/>
  <c r="D41" i="20" s="1"/>
  <c r="F41" i="20" s="1"/>
  <c r="B40" i="26"/>
  <c r="B40" i="24"/>
  <c r="B40" i="28"/>
  <c r="B40" i="25"/>
  <c r="B40" i="22"/>
  <c r="B40" i="27"/>
  <c r="B40" i="30"/>
  <c r="B40" i="21"/>
  <c r="C41" i="21" s="1"/>
  <c r="D41" i="21" s="1"/>
  <c r="F41" i="21" s="1"/>
  <c r="B36" i="20"/>
  <c r="B36" i="29"/>
  <c r="B36" i="26"/>
  <c r="B36" i="27"/>
  <c r="B36" i="24"/>
  <c r="B36" i="25"/>
  <c r="B36" i="22"/>
  <c r="B36" i="21"/>
  <c r="C37" i="21" s="1"/>
  <c r="D37" i="21" s="1"/>
  <c r="B36" i="23"/>
  <c r="B32" i="29"/>
  <c r="B32" i="20"/>
  <c r="C34" i="20" s="1"/>
  <c r="D34" i="20" s="1"/>
  <c r="F34" i="20" s="1"/>
  <c r="B32" i="26"/>
  <c r="B32" i="24"/>
  <c r="B32" i="28"/>
  <c r="B32" i="25"/>
  <c r="B32" i="22"/>
  <c r="B32" i="30"/>
  <c r="B32" i="21"/>
  <c r="B28" i="20"/>
  <c r="B28" i="29"/>
  <c r="B28" i="26"/>
  <c r="B28" i="27"/>
  <c r="B28" i="24"/>
  <c r="C30" i="24" s="1"/>
  <c r="D30" i="24" s="1"/>
  <c r="B28" i="25"/>
  <c r="B28" i="22"/>
  <c r="B28" i="21"/>
  <c r="B28" i="28"/>
  <c r="B28" i="23"/>
  <c r="C29" i="23" s="1"/>
  <c r="D29" i="23" s="1"/>
  <c r="B24" i="29"/>
  <c r="B24" i="20"/>
  <c r="B24" i="26"/>
  <c r="B24" i="24"/>
  <c r="C26" i="24" s="1"/>
  <c r="B24" i="28"/>
  <c r="B24" i="25"/>
  <c r="B24" i="22"/>
  <c r="B24" i="27"/>
  <c r="B24" i="30"/>
  <c r="B24" i="21"/>
  <c r="B20" i="20"/>
  <c r="B20" i="29"/>
  <c r="B20" i="26"/>
  <c r="B20" i="27"/>
  <c r="B20" i="24"/>
  <c r="C22" i="24" s="1"/>
  <c r="D22" i="24" s="1"/>
  <c r="B20" i="25"/>
  <c r="B20" i="22"/>
  <c r="B20" i="21"/>
  <c r="B20" i="23"/>
  <c r="B16" i="29"/>
  <c r="C18" i="29" s="1"/>
  <c r="D18" i="29" s="1"/>
  <c r="F18" i="29" s="1"/>
  <c r="B16" i="20"/>
  <c r="B16" i="26"/>
  <c r="B16" i="24"/>
  <c r="C18" i="24" s="1"/>
  <c r="D18" i="24" s="1"/>
  <c r="B16" i="28"/>
  <c r="B16" i="25"/>
  <c r="B16" i="22"/>
  <c r="B16" i="30"/>
  <c r="B16" i="21"/>
  <c r="C17" i="21" s="1"/>
  <c r="D17" i="21" s="1"/>
  <c r="E17" i="21" s="1"/>
  <c r="G17" i="21" s="1"/>
  <c r="B12" i="20"/>
  <c r="B12" i="29"/>
  <c r="B12" i="26"/>
  <c r="B12" i="27"/>
  <c r="B12" i="24"/>
  <c r="B12" i="25"/>
  <c r="B12" i="22"/>
  <c r="B12" i="21"/>
  <c r="C13" i="21" s="1"/>
  <c r="D13" i="21" s="1"/>
  <c r="F13" i="21" s="1"/>
  <c r="B12" i="28"/>
  <c r="B12" i="23"/>
  <c r="B8" i="29"/>
  <c r="B8" i="20"/>
  <c r="C9" i="20" s="1"/>
  <c r="D9" i="20" s="1"/>
  <c r="B8" i="26"/>
  <c r="B8" i="24"/>
  <c r="B8" i="28"/>
  <c r="B8" i="25"/>
  <c r="B8" i="22"/>
  <c r="B8" i="27"/>
  <c r="B8" i="30"/>
  <c r="C9" i="30" s="1"/>
  <c r="D9" i="30" s="1"/>
  <c r="F9" i="30" s="1"/>
  <c r="B8" i="21"/>
  <c r="C9" i="21" s="1"/>
  <c r="D9" i="21" s="1"/>
  <c r="F9" i="21" s="1"/>
  <c r="B118" i="17"/>
  <c r="B114" i="17"/>
  <c r="B110" i="17"/>
  <c r="C111" i="17" s="1"/>
  <c r="D111" i="17" s="1"/>
  <c r="B106" i="17"/>
  <c r="C107" i="17" s="1"/>
  <c r="D107" i="17" s="1"/>
  <c r="B102" i="17"/>
  <c r="B98" i="17"/>
  <c r="B94" i="17"/>
  <c r="C95" i="17" s="1"/>
  <c r="D95" i="17" s="1"/>
  <c r="B90" i="17"/>
  <c r="C91" i="17" s="1"/>
  <c r="D91" i="17" s="1"/>
  <c r="B86" i="17"/>
  <c r="B82" i="17"/>
  <c r="B78" i="17"/>
  <c r="C79" i="17" s="1"/>
  <c r="D79" i="17" s="1"/>
  <c r="B74" i="17"/>
  <c r="C75" i="17" s="1"/>
  <c r="D75" i="17" s="1"/>
  <c r="B70" i="17"/>
  <c r="B66" i="17"/>
  <c r="B62" i="17"/>
  <c r="C63" i="17" s="1"/>
  <c r="D63" i="17" s="1"/>
  <c r="B58" i="17"/>
  <c r="C59" i="17" s="1"/>
  <c r="D59" i="17" s="1"/>
  <c r="B54" i="17"/>
  <c r="B50" i="17"/>
  <c r="B46" i="17"/>
  <c r="C47" i="17" s="1"/>
  <c r="D47" i="17" s="1"/>
  <c r="B42" i="17"/>
  <c r="C43" i="17" s="1"/>
  <c r="D43" i="17" s="1"/>
  <c r="B38" i="17"/>
  <c r="B34" i="17"/>
  <c r="B30" i="17"/>
  <c r="C31" i="17" s="1"/>
  <c r="D31" i="17" s="1"/>
  <c r="B26" i="17"/>
  <c r="C27" i="17" s="1"/>
  <c r="D27" i="17" s="1"/>
  <c r="B22" i="17"/>
  <c r="B18" i="17"/>
  <c r="B14" i="17"/>
  <c r="C15" i="17" s="1"/>
  <c r="D15" i="17" s="1"/>
  <c r="B10" i="17"/>
  <c r="C11" i="17" s="1"/>
  <c r="D11" i="17" s="1"/>
  <c r="B6" i="17"/>
  <c r="B118" i="18"/>
  <c r="B114" i="18"/>
  <c r="C115" i="18" s="1"/>
  <c r="D115" i="18" s="1"/>
  <c r="B110" i="18"/>
  <c r="C111" i="18" s="1"/>
  <c r="D111" i="18" s="1"/>
  <c r="B106" i="18"/>
  <c r="B102" i="18"/>
  <c r="B98" i="18"/>
  <c r="C99" i="18" s="1"/>
  <c r="D99" i="18" s="1"/>
  <c r="B94" i="18"/>
  <c r="C95" i="18" s="1"/>
  <c r="D95" i="18" s="1"/>
  <c r="B90" i="18"/>
  <c r="B86" i="18"/>
  <c r="B82" i="18"/>
  <c r="C82" i="18" s="1"/>
  <c r="D82" i="18" s="1"/>
  <c r="B78" i="18"/>
  <c r="C78" i="18" s="1"/>
  <c r="D78" i="18" s="1"/>
  <c r="B74" i="18"/>
  <c r="B70" i="18"/>
  <c r="B66" i="18"/>
  <c r="C66" i="18" s="1"/>
  <c r="D66" i="18" s="1"/>
  <c r="B62" i="18"/>
  <c r="C62" i="18" s="1"/>
  <c r="D62" i="18" s="1"/>
  <c r="B58" i="18"/>
  <c r="B54" i="18"/>
  <c r="B50" i="18"/>
  <c r="C50" i="18" s="1"/>
  <c r="D50" i="18" s="1"/>
  <c r="B46" i="18"/>
  <c r="C46" i="18" s="1"/>
  <c r="D46" i="18" s="1"/>
  <c r="B40" i="18"/>
  <c r="B32" i="18"/>
  <c r="B24" i="18"/>
  <c r="C25" i="18" s="1"/>
  <c r="D25" i="18" s="1"/>
  <c r="B16" i="18"/>
  <c r="C16" i="18" s="1"/>
  <c r="D16" i="18" s="1"/>
  <c r="F16" i="18" s="1"/>
  <c r="B8" i="18"/>
  <c r="B115" i="19"/>
  <c r="B107" i="19"/>
  <c r="B99" i="19"/>
  <c r="C100" i="19" s="1"/>
  <c r="D100" i="19" s="1"/>
  <c r="B91" i="19"/>
  <c r="B83" i="19"/>
  <c r="B75" i="19"/>
  <c r="B67" i="19"/>
  <c r="C68" i="19" s="1"/>
  <c r="D68" i="19" s="1"/>
  <c r="B59" i="19"/>
  <c r="B51" i="19"/>
  <c r="B43" i="19"/>
  <c r="B35" i="19"/>
  <c r="C36" i="19" s="1"/>
  <c r="D36" i="19" s="1"/>
  <c r="B27" i="19"/>
  <c r="B19" i="19"/>
  <c r="B11" i="19"/>
  <c r="B118" i="21"/>
  <c r="B110" i="21"/>
  <c r="B102" i="21"/>
  <c r="B94" i="21"/>
  <c r="C96" i="21" s="1"/>
  <c r="D96" i="21" s="1"/>
  <c r="E96" i="21" s="1"/>
  <c r="G96" i="21" s="1"/>
  <c r="B86" i="21"/>
  <c r="C88" i="21" s="1"/>
  <c r="D88" i="21" s="1"/>
  <c r="E88" i="21" s="1"/>
  <c r="G88" i="21" s="1"/>
  <c r="B78" i="21"/>
  <c r="B70" i="21"/>
  <c r="B62" i="21"/>
  <c r="C64" i="21" s="1"/>
  <c r="D64" i="21" s="1"/>
  <c r="E64" i="21" s="1"/>
  <c r="G64" i="21" s="1"/>
  <c r="B54" i="21"/>
  <c r="C56" i="21" s="1"/>
  <c r="D56" i="21" s="1"/>
  <c r="E56" i="21" s="1"/>
  <c r="G56" i="21" s="1"/>
  <c r="B46" i="21"/>
  <c r="B38" i="21"/>
  <c r="C40" i="21" s="1"/>
  <c r="D40" i="21" s="1"/>
  <c r="E40" i="21" s="1"/>
  <c r="G40" i="21" s="1"/>
  <c r="B30" i="21"/>
  <c r="C32" i="21" s="1"/>
  <c r="D32" i="21" s="1"/>
  <c r="F32" i="21" s="1"/>
  <c r="B22" i="21"/>
  <c r="B14" i="21"/>
  <c r="B6" i="21"/>
  <c r="C8" i="21" s="1"/>
  <c r="D8" i="21" s="1"/>
  <c r="F8" i="21" s="1"/>
  <c r="B113" i="22"/>
  <c r="B105" i="22"/>
  <c r="B97" i="22"/>
  <c r="B89" i="22"/>
  <c r="B81" i="22"/>
  <c r="B73" i="22"/>
  <c r="B65" i="22"/>
  <c r="B57" i="22"/>
  <c r="B49" i="22"/>
  <c r="B33" i="22"/>
  <c r="B17" i="22"/>
  <c r="B116" i="30"/>
  <c r="B100" i="30"/>
  <c r="C101" i="30" s="1"/>
  <c r="D101" i="30" s="1"/>
  <c r="F101" i="30" s="1"/>
  <c r="B84" i="30"/>
  <c r="C85" i="30" s="1"/>
  <c r="D85" i="30" s="1"/>
  <c r="F85" i="30" s="1"/>
  <c r="B68" i="30"/>
  <c r="B52" i="30"/>
  <c r="B36" i="30"/>
  <c r="C37" i="30" s="1"/>
  <c r="D37" i="30" s="1"/>
  <c r="F37" i="30" s="1"/>
  <c r="B20" i="30"/>
  <c r="B4" i="23"/>
  <c r="B103" i="23"/>
  <c r="B87" i="23"/>
  <c r="C88" i="23" s="1"/>
  <c r="D88" i="23" s="1"/>
  <c r="B71" i="23"/>
  <c r="B55" i="23"/>
  <c r="B39" i="23"/>
  <c r="B23" i="23"/>
  <c r="C25" i="23" s="1"/>
  <c r="D25" i="23" s="1"/>
  <c r="B7" i="23"/>
  <c r="C9" i="23" s="1"/>
  <c r="D9" i="23" s="1"/>
  <c r="B106" i="24"/>
  <c r="B90" i="24"/>
  <c r="B74" i="24"/>
  <c r="B58" i="24"/>
  <c r="C60" i="24" s="1"/>
  <c r="D60" i="24" s="1"/>
  <c r="E60" i="24" s="1"/>
  <c r="G60" i="24" s="1"/>
  <c r="B42" i="24"/>
  <c r="B26" i="24"/>
  <c r="B10" i="24"/>
  <c r="B109" i="25"/>
  <c r="B93" i="25"/>
  <c r="B77" i="25"/>
  <c r="B61" i="25"/>
  <c r="B45" i="25"/>
  <c r="B29" i="25"/>
  <c r="B13" i="25"/>
  <c r="B109" i="26"/>
  <c r="B77" i="26"/>
  <c r="B45" i="26"/>
  <c r="B13" i="26"/>
  <c r="B96" i="27"/>
  <c r="B64" i="27"/>
  <c r="B32" i="27"/>
  <c r="B115" i="28"/>
  <c r="B83" i="28"/>
  <c r="B51" i="28"/>
  <c r="B19" i="28"/>
  <c r="C4" i="27"/>
  <c r="C5" i="27" s="1"/>
  <c r="C6" i="27" s="1"/>
  <c r="C7" i="27" s="1"/>
  <c r="C4" i="26"/>
  <c r="C5" i="26" s="1"/>
  <c r="C6" i="26" s="1"/>
  <c r="C7" i="26" s="1"/>
  <c r="C4" i="25"/>
  <c r="C5" i="25" s="1"/>
  <c r="C6" i="25" s="1"/>
  <c r="C7" i="25" s="1"/>
  <c r="L2" i="24"/>
  <c r="L2" i="30"/>
  <c r="L2" i="23"/>
  <c r="L2" i="22"/>
  <c r="K2" i="20"/>
  <c r="K2" i="19"/>
  <c r="C7" i="21"/>
  <c r="D7" i="21" s="1"/>
  <c r="C11" i="21"/>
  <c r="D11" i="21" s="1"/>
  <c r="C15" i="21"/>
  <c r="D15" i="21" s="1"/>
  <c r="C16" i="21"/>
  <c r="C19" i="21"/>
  <c r="D19" i="21" s="1"/>
  <c r="C20" i="21"/>
  <c r="D20" i="21" s="1"/>
  <c r="F20" i="21" s="1"/>
  <c r="C21" i="21"/>
  <c r="C23" i="21"/>
  <c r="D23" i="21" s="1"/>
  <c r="C26" i="21"/>
  <c r="D26" i="21" s="1"/>
  <c r="C27" i="21"/>
  <c r="D27" i="21" s="1"/>
  <c r="C30" i="21"/>
  <c r="D30" i="21" s="1"/>
  <c r="C31" i="21"/>
  <c r="D31" i="21" s="1"/>
  <c r="C33" i="21"/>
  <c r="D33" i="21" s="1"/>
  <c r="F33" i="21" s="1"/>
  <c r="C34" i="21"/>
  <c r="C35" i="21"/>
  <c r="D35" i="21" s="1"/>
  <c r="C39" i="21"/>
  <c r="D39" i="21" s="1"/>
  <c r="C43" i="21"/>
  <c r="D43" i="21" s="1"/>
  <c r="C47" i="21"/>
  <c r="D47" i="21" s="1"/>
  <c r="C51" i="21"/>
  <c r="D51" i="21" s="1"/>
  <c r="C53" i="21"/>
  <c r="C55" i="21"/>
  <c r="D55" i="21" s="1"/>
  <c r="C57" i="21"/>
  <c r="C58" i="21"/>
  <c r="C59" i="21"/>
  <c r="D59" i="21" s="1"/>
  <c r="C63" i="21"/>
  <c r="D63" i="21" s="1"/>
  <c r="C65" i="21"/>
  <c r="C67" i="21"/>
  <c r="D67" i="21" s="1"/>
  <c r="C70" i="21"/>
  <c r="D70" i="21" s="1"/>
  <c r="F70" i="21" s="1"/>
  <c r="C71" i="21"/>
  <c r="D71" i="21" s="1"/>
  <c r="C74" i="21"/>
  <c r="D74" i="21" s="1"/>
  <c r="F74" i="21" s="1"/>
  <c r="C75" i="21"/>
  <c r="D75" i="21" s="1"/>
  <c r="C78" i="21"/>
  <c r="D78" i="21" s="1"/>
  <c r="F78" i="21" s="1"/>
  <c r="C79" i="21"/>
  <c r="D79" i="21" s="1"/>
  <c r="C82" i="21"/>
  <c r="D82" i="21" s="1"/>
  <c r="F82" i="21" s="1"/>
  <c r="C83" i="21"/>
  <c r="D83" i="21" s="1"/>
  <c r="C84" i="21"/>
  <c r="D84" i="21" s="1"/>
  <c r="E84" i="21" s="1"/>
  <c r="G84" i="21" s="1"/>
  <c r="C85" i="21"/>
  <c r="C87" i="21"/>
  <c r="D87" i="21" s="1"/>
  <c r="C89" i="21"/>
  <c r="C90" i="21"/>
  <c r="C91" i="21"/>
  <c r="D91" i="21" s="1"/>
  <c r="C93" i="21"/>
  <c r="C95" i="21"/>
  <c r="D95" i="21" s="1"/>
  <c r="C97" i="21"/>
  <c r="C99" i="21"/>
  <c r="D99" i="21" s="1"/>
  <c r="C100" i="21"/>
  <c r="C102" i="21"/>
  <c r="D102" i="21" s="1"/>
  <c r="F102" i="21" s="1"/>
  <c r="C103" i="21"/>
  <c r="D103" i="21" s="1"/>
  <c r="C104" i="21"/>
  <c r="C106" i="21"/>
  <c r="D106" i="21" s="1"/>
  <c r="F106" i="21" s="1"/>
  <c r="C107" i="21"/>
  <c r="D107" i="21" s="1"/>
  <c r="C110" i="21"/>
  <c r="D110" i="21" s="1"/>
  <c r="F110" i="21" s="1"/>
  <c r="C111" i="21"/>
  <c r="D111" i="21" s="1"/>
  <c r="C112" i="21"/>
  <c r="C114" i="21"/>
  <c r="D114" i="21" s="1"/>
  <c r="F114" i="21" s="1"/>
  <c r="C115" i="21"/>
  <c r="D115" i="21" s="1"/>
  <c r="C119" i="21"/>
  <c r="D119" i="21" s="1"/>
  <c r="C9" i="29"/>
  <c r="D9" i="29" s="1"/>
  <c r="E9" i="29" s="1"/>
  <c r="G9" i="29" s="1"/>
  <c r="C12" i="29"/>
  <c r="C13" i="29"/>
  <c r="D13" i="29" s="1"/>
  <c r="E13" i="29" s="1"/>
  <c r="G13" i="29" s="1"/>
  <c r="C16" i="29"/>
  <c r="C17" i="29"/>
  <c r="D17" i="29" s="1"/>
  <c r="E17" i="29" s="1"/>
  <c r="G17" i="29" s="1"/>
  <c r="C19" i="29"/>
  <c r="D19" i="29" s="1"/>
  <c r="F19" i="29" s="1"/>
  <c r="C20" i="29"/>
  <c r="C21" i="29"/>
  <c r="D21" i="29" s="1"/>
  <c r="E21" i="29" s="1"/>
  <c r="G21" i="29" s="1"/>
  <c r="C25" i="29"/>
  <c r="D25" i="29" s="1"/>
  <c r="E25" i="29" s="1"/>
  <c r="G25" i="29" s="1"/>
  <c r="C28" i="29"/>
  <c r="C29" i="29"/>
  <c r="D29" i="29" s="1"/>
  <c r="E29" i="29" s="1"/>
  <c r="G29" i="29" s="1"/>
  <c r="C33" i="29"/>
  <c r="D33" i="29" s="1"/>
  <c r="E33" i="29" s="1"/>
  <c r="G33" i="29" s="1"/>
  <c r="C34" i="29"/>
  <c r="C36" i="29"/>
  <c r="D36" i="29" s="1"/>
  <c r="E36" i="29" s="1"/>
  <c r="G36" i="29" s="1"/>
  <c r="C37" i="29"/>
  <c r="D37" i="29" s="1"/>
  <c r="C41" i="29"/>
  <c r="D41" i="29" s="1"/>
  <c r="C44" i="29"/>
  <c r="D44" i="29" s="1"/>
  <c r="E44" i="29" s="1"/>
  <c r="G44" i="29" s="1"/>
  <c r="C45" i="29"/>
  <c r="D45" i="29" s="1"/>
  <c r="C48" i="29"/>
  <c r="C49" i="29"/>
  <c r="D49" i="29" s="1"/>
  <c r="C53" i="29"/>
  <c r="D53" i="29" s="1"/>
  <c r="C56" i="29"/>
  <c r="D56" i="29" s="1"/>
  <c r="E56" i="29" s="1"/>
  <c r="G56" i="29" s="1"/>
  <c r="C57" i="29"/>
  <c r="D57" i="29" s="1"/>
  <c r="C58" i="29"/>
  <c r="C60" i="29"/>
  <c r="D60" i="29" s="1"/>
  <c r="E60" i="29" s="1"/>
  <c r="G60" i="29" s="1"/>
  <c r="C61" i="29"/>
  <c r="D61" i="29" s="1"/>
  <c r="C65" i="29"/>
  <c r="D65" i="29" s="1"/>
  <c r="F65" i="29" s="1"/>
  <c r="C68" i="29"/>
  <c r="D68" i="29" s="1"/>
  <c r="E68" i="29" s="1"/>
  <c r="G68" i="29" s="1"/>
  <c r="C69" i="29"/>
  <c r="D69" i="29" s="1"/>
  <c r="E69" i="29" s="1"/>
  <c r="G69" i="29" s="1"/>
  <c r="C70" i="29"/>
  <c r="D70" i="29" s="1"/>
  <c r="F70" i="29" s="1"/>
  <c r="C71" i="29"/>
  <c r="C72" i="29"/>
  <c r="D72" i="29" s="1"/>
  <c r="E72" i="29" s="1"/>
  <c r="G72" i="29" s="1"/>
  <c r="C73" i="29"/>
  <c r="D73" i="29" s="1"/>
  <c r="E73" i="29" s="1"/>
  <c r="G73" i="29" s="1"/>
  <c r="C77" i="29"/>
  <c r="D77" i="29" s="1"/>
  <c r="F77" i="29" s="1"/>
  <c r="C80" i="29"/>
  <c r="C81" i="29"/>
  <c r="D81" i="29" s="1"/>
  <c r="F81" i="29" s="1"/>
  <c r="C84" i="29"/>
  <c r="D84" i="29" s="1"/>
  <c r="C85" i="29"/>
  <c r="D85" i="29" s="1"/>
  <c r="F85" i="29" s="1"/>
  <c r="C88" i="29"/>
  <c r="D88" i="29" s="1"/>
  <c r="C89" i="29"/>
  <c r="D89" i="29" s="1"/>
  <c r="E89" i="29" s="1"/>
  <c r="G89" i="29" s="1"/>
  <c r="C90" i="29"/>
  <c r="C93" i="29"/>
  <c r="D93" i="29" s="1"/>
  <c r="F93" i="29" s="1"/>
  <c r="C96" i="29"/>
  <c r="D96" i="29" s="1"/>
  <c r="C97" i="29"/>
  <c r="D97" i="29" s="1"/>
  <c r="F97" i="29" s="1"/>
  <c r="C100" i="29"/>
  <c r="D100" i="29" s="1"/>
  <c r="E100" i="29" s="1"/>
  <c r="G100" i="29" s="1"/>
  <c r="C101" i="29"/>
  <c r="D101" i="29" s="1"/>
  <c r="F101" i="29" s="1"/>
  <c r="C102" i="29"/>
  <c r="D102" i="29" s="1"/>
  <c r="F102" i="29" s="1"/>
  <c r="C103" i="29"/>
  <c r="D103" i="29" s="1"/>
  <c r="C104" i="29"/>
  <c r="D104" i="29" s="1"/>
  <c r="E104" i="29" s="1"/>
  <c r="G104" i="29" s="1"/>
  <c r="C105" i="29"/>
  <c r="D105" i="29" s="1"/>
  <c r="F105" i="29" s="1"/>
  <c r="C109" i="29"/>
  <c r="D109" i="29" s="1"/>
  <c r="F109" i="29" s="1"/>
  <c r="C112" i="29"/>
  <c r="C113" i="29"/>
  <c r="D113" i="29" s="1"/>
  <c r="F113" i="29" s="1"/>
  <c r="C115" i="29"/>
  <c r="D115" i="29" s="1"/>
  <c r="C116" i="29"/>
  <c r="D116" i="29" s="1"/>
  <c r="E116" i="29" s="1"/>
  <c r="G116" i="29" s="1"/>
  <c r="C117" i="29"/>
  <c r="D117" i="29" s="1"/>
  <c r="C6" i="29"/>
  <c r="C6" i="20"/>
  <c r="D6" i="20" s="1"/>
  <c r="F6" i="20" s="1"/>
  <c r="K2" i="21"/>
  <c r="H11" i="9"/>
  <c r="H10" i="9"/>
  <c r="H9" i="9"/>
  <c r="G11" i="9"/>
  <c r="G10" i="9"/>
  <c r="G9" i="9"/>
  <c r="G7" i="9"/>
  <c r="G5" i="9"/>
  <c r="G6" i="9"/>
  <c r="F11" i="9"/>
  <c r="F10" i="9"/>
  <c r="F9" i="9"/>
  <c r="F7" i="9"/>
  <c r="F6" i="9"/>
  <c r="F5" i="9"/>
  <c r="F4" i="9"/>
  <c r="G4" i="9"/>
  <c r="E14" i="9"/>
  <c r="E13" i="9"/>
  <c r="E12" i="9"/>
  <c r="C119" i="30"/>
  <c r="D119" i="30" s="1"/>
  <c r="C118" i="30"/>
  <c r="D118" i="30" s="1"/>
  <c r="C117" i="30"/>
  <c r="D117" i="30" s="1"/>
  <c r="F117" i="30" s="1"/>
  <c r="C116" i="30"/>
  <c r="D116" i="30" s="1"/>
  <c r="F116" i="30" s="1"/>
  <c r="C115" i="30"/>
  <c r="D115" i="30" s="1"/>
  <c r="C114" i="30"/>
  <c r="D114" i="30" s="1"/>
  <c r="C111" i="30"/>
  <c r="C110" i="30"/>
  <c r="D110" i="30" s="1"/>
  <c r="C106" i="30"/>
  <c r="D106" i="30" s="1"/>
  <c r="C105" i="30"/>
  <c r="C104" i="30"/>
  <c r="D104" i="30" s="1"/>
  <c r="C103" i="30"/>
  <c r="D103" i="30" s="1"/>
  <c r="C102" i="30"/>
  <c r="D102" i="30" s="1"/>
  <c r="C99" i="30"/>
  <c r="D99" i="30" s="1"/>
  <c r="C98" i="30"/>
  <c r="D98" i="30" s="1"/>
  <c r="C95" i="30"/>
  <c r="D95" i="30" s="1"/>
  <c r="C94" i="30"/>
  <c r="D94" i="30" s="1"/>
  <c r="C93" i="30"/>
  <c r="D93" i="30" s="1"/>
  <c r="F93" i="30" s="1"/>
  <c r="C90" i="30"/>
  <c r="D90" i="30" s="1"/>
  <c r="C87" i="30"/>
  <c r="C86" i="30"/>
  <c r="D86" i="30" s="1"/>
  <c r="C83" i="30"/>
  <c r="D83" i="30" s="1"/>
  <c r="C82" i="30"/>
  <c r="D82" i="30" s="1"/>
  <c r="C79" i="30"/>
  <c r="D79" i="30" s="1"/>
  <c r="C78" i="30"/>
  <c r="D78" i="30" s="1"/>
  <c r="C74" i="30"/>
  <c r="D74" i="30" s="1"/>
  <c r="C70" i="30"/>
  <c r="D70" i="30" s="1"/>
  <c r="C69" i="30"/>
  <c r="C68" i="30"/>
  <c r="D68" i="30" s="1"/>
  <c r="F68" i="30" s="1"/>
  <c r="C67" i="30"/>
  <c r="D67" i="30" s="1"/>
  <c r="C66" i="30"/>
  <c r="D66" i="30" s="1"/>
  <c r="C63" i="30"/>
  <c r="D63" i="30" s="1"/>
  <c r="C62" i="30"/>
  <c r="D62" i="30" s="1"/>
  <c r="C61" i="30"/>
  <c r="D61" i="30" s="1"/>
  <c r="F61" i="30" s="1"/>
  <c r="C59" i="30"/>
  <c r="D59" i="30" s="1"/>
  <c r="C58" i="30"/>
  <c r="D58" i="30" s="1"/>
  <c r="C56" i="30"/>
  <c r="C55" i="30"/>
  <c r="D55" i="30" s="1"/>
  <c r="C54" i="30"/>
  <c r="D54" i="30" s="1"/>
  <c r="C53" i="30"/>
  <c r="D53" i="30" s="1"/>
  <c r="F53" i="30" s="1"/>
  <c r="C50" i="30"/>
  <c r="D50" i="30" s="1"/>
  <c r="C47" i="30"/>
  <c r="C46" i="30"/>
  <c r="D46" i="30" s="1"/>
  <c r="C43" i="30"/>
  <c r="C42" i="30"/>
  <c r="D42" i="30" s="1"/>
  <c r="C38" i="30"/>
  <c r="D38" i="30" s="1"/>
  <c r="C35" i="30"/>
  <c r="D35" i="30" s="1"/>
  <c r="E35" i="30" s="1"/>
  <c r="G35" i="30" s="1"/>
  <c r="C34" i="30"/>
  <c r="D34" i="30" s="1"/>
  <c r="F34" i="30" s="1"/>
  <c r="C33" i="30"/>
  <c r="D33" i="30" s="1"/>
  <c r="F33" i="30" s="1"/>
  <c r="C31" i="30"/>
  <c r="D31" i="30" s="1"/>
  <c r="C30" i="30"/>
  <c r="D30" i="30" s="1"/>
  <c r="C27" i="30"/>
  <c r="D27" i="30" s="1"/>
  <c r="F27" i="30" s="1"/>
  <c r="C26" i="30"/>
  <c r="D26" i="30" s="1"/>
  <c r="C25" i="30"/>
  <c r="D25" i="30" s="1"/>
  <c r="F25" i="30" s="1"/>
  <c r="C23" i="30"/>
  <c r="D23" i="30" s="1"/>
  <c r="E23" i="30" s="1"/>
  <c r="G23" i="30" s="1"/>
  <c r="C22" i="30"/>
  <c r="D22" i="30" s="1"/>
  <c r="C19" i="30"/>
  <c r="D19" i="30" s="1"/>
  <c r="F19" i="30" s="1"/>
  <c r="C18" i="30"/>
  <c r="D18" i="30" s="1"/>
  <c r="C15" i="30"/>
  <c r="C14" i="30"/>
  <c r="D14" i="30" s="1"/>
  <c r="C11" i="30"/>
  <c r="C10" i="30"/>
  <c r="D10" i="30" s="1"/>
  <c r="C6" i="30"/>
  <c r="D6" i="30" s="1"/>
  <c r="D12" i="29"/>
  <c r="C119" i="20"/>
  <c r="D119" i="20" s="1"/>
  <c r="C116" i="20"/>
  <c r="D116" i="20" s="1"/>
  <c r="C115" i="20"/>
  <c r="C114" i="20"/>
  <c r="D114" i="20" s="1"/>
  <c r="C113" i="20"/>
  <c r="D113" i="20" s="1"/>
  <c r="C112" i="20"/>
  <c r="D112" i="20" s="1"/>
  <c r="E112" i="20" s="1"/>
  <c r="G112" i="20" s="1"/>
  <c r="C109" i="20"/>
  <c r="C108" i="20"/>
  <c r="D108" i="20" s="1"/>
  <c r="C104" i="20"/>
  <c r="D104" i="20" s="1"/>
  <c r="F104" i="20" s="1"/>
  <c r="C100" i="20"/>
  <c r="D100" i="20" s="1"/>
  <c r="C97" i="20"/>
  <c r="C96" i="20"/>
  <c r="D96" i="20" s="1"/>
  <c r="F96" i="20" s="1"/>
  <c r="C92" i="20"/>
  <c r="D92" i="20" s="1"/>
  <c r="C91" i="20"/>
  <c r="C90" i="20"/>
  <c r="D90" i="20" s="1"/>
  <c r="C89" i="20"/>
  <c r="D89" i="20" s="1"/>
  <c r="F89" i="20" s="1"/>
  <c r="C88" i="20"/>
  <c r="D88" i="20" s="1"/>
  <c r="F88" i="20" s="1"/>
  <c r="C87" i="20"/>
  <c r="D87" i="20" s="1"/>
  <c r="C84" i="20"/>
  <c r="D84" i="20" s="1"/>
  <c r="C82" i="20"/>
  <c r="C81" i="20"/>
  <c r="D81" i="20" s="1"/>
  <c r="F81" i="20" s="1"/>
  <c r="C80" i="20"/>
  <c r="D80" i="20" s="1"/>
  <c r="F80" i="20" s="1"/>
  <c r="C77" i="20"/>
  <c r="C76" i="20"/>
  <c r="D76" i="20" s="1"/>
  <c r="C72" i="20"/>
  <c r="D72" i="20" s="1"/>
  <c r="F72" i="20" s="1"/>
  <c r="C68" i="20"/>
  <c r="D68" i="20" s="1"/>
  <c r="C65" i="20"/>
  <c r="C64" i="20"/>
  <c r="D64" i="20" s="1"/>
  <c r="F64" i="20" s="1"/>
  <c r="C60" i="20"/>
  <c r="D60" i="20" s="1"/>
  <c r="C58" i="20"/>
  <c r="C56" i="20"/>
  <c r="D56" i="20" s="1"/>
  <c r="F56" i="20" s="1"/>
  <c r="C53" i="20"/>
  <c r="D53" i="20" s="1"/>
  <c r="C52" i="20"/>
  <c r="D52" i="20" s="1"/>
  <c r="C51" i="20"/>
  <c r="D51" i="20" s="1"/>
  <c r="E51" i="20" s="1"/>
  <c r="G51" i="20" s="1"/>
  <c r="C50" i="20"/>
  <c r="D50" i="20" s="1"/>
  <c r="C49" i="20"/>
  <c r="D49" i="20" s="1"/>
  <c r="F49" i="20" s="1"/>
  <c r="C48" i="20"/>
  <c r="D48" i="20" s="1"/>
  <c r="C45" i="20"/>
  <c r="C44" i="20"/>
  <c r="D44" i="20" s="1"/>
  <c r="C43" i="20"/>
  <c r="D43" i="20" s="1"/>
  <c r="E43" i="20" s="1"/>
  <c r="G43" i="20" s="1"/>
  <c r="C40" i="20"/>
  <c r="D40" i="20" s="1"/>
  <c r="F40" i="20" s="1"/>
  <c r="C36" i="20"/>
  <c r="D36" i="20" s="1"/>
  <c r="F36" i="20" s="1"/>
  <c r="C33" i="20"/>
  <c r="D33" i="20" s="1"/>
  <c r="C32" i="20"/>
  <c r="D32" i="20" s="1"/>
  <c r="C29" i="20"/>
  <c r="C28" i="20"/>
  <c r="D28" i="20" s="1"/>
  <c r="C27" i="20"/>
  <c r="D27" i="20" s="1"/>
  <c r="C26" i="20"/>
  <c r="D26" i="20" s="1"/>
  <c r="F26" i="20" s="1"/>
  <c r="C25" i="20"/>
  <c r="D25" i="20" s="1"/>
  <c r="C24" i="20"/>
  <c r="D24" i="20" s="1"/>
  <c r="C21" i="20"/>
  <c r="C20" i="20"/>
  <c r="D20" i="20" s="1"/>
  <c r="C19" i="20"/>
  <c r="D19" i="20" s="1"/>
  <c r="C18" i="20"/>
  <c r="D18" i="20" s="1"/>
  <c r="F18" i="20" s="1"/>
  <c r="C17" i="20"/>
  <c r="D17" i="20" s="1"/>
  <c r="C16" i="20"/>
  <c r="D16" i="20" s="1"/>
  <c r="C13" i="20"/>
  <c r="C12" i="20"/>
  <c r="D12" i="20" s="1"/>
  <c r="C8" i="20"/>
  <c r="D8" i="20" s="1"/>
  <c r="C8" i="19"/>
  <c r="D8" i="19" s="1"/>
  <c r="C9" i="19"/>
  <c r="D9" i="19" s="1"/>
  <c r="F9" i="19" s="1"/>
  <c r="C13" i="19"/>
  <c r="D13" i="19" s="1"/>
  <c r="F13" i="19" s="1"/>
  <c r="C14" i="19"/>
  <c r="C17" i="19"/>
  <c r="D17" i="19" s="1"/>
  <c r="F17" i="19" s="1"/>
  <c r="C20" i="19"/>
  <c r="C21" i="19"/>
  <c r="D21" i="19" s="1"/>
  <c r="F21" i="19" s="1"/>
  <c r="C24" i="19"/>
  <c r="D24" i="19" s="1"/>
  <c r="F24" i="19" s="1"/>
  <c r="C25" i="19"/>
  <c r="D25" i="19" s="1"/>
  <c r="F25" i="19" s="1"/>
  <c r="C28" i="19"/>
  <c r="D28" i="19" s="1"/>
  <c r="F28" i="19" s="1"/>
  <c r="C29" i="19"/>
  <c r="D29" i="19" s="1"/>
  <c r="F29" i="19" s="1"/>
  <c r="C30" i="19"/>
  <c r="C33" i="19"/>
  <c r="D33" i="19" s="1"/>
  <c r="F33" i="19" s="1"/>
  <c r="C37" i="19"/>
  <c r="D37" i="19" s="1"/>
  <c r="C41" i="19"/>
  <c r="D41" i="19" s="1"/>
  <c r="C44" i="19"/>
  <c r="D44" i="19" s="1"/>
  <c r="C45" i="19"/>
  <c r="D45" i="19" s="1"/>
  <c r="C46" i="19"/>
  <c r="C48" i="19"/>
  <c r="D48" i="19" s="1"/>
  <c r="C49" i="19"/>
  <c r="D49" i="19" s="1"/>
  <c r="C53" i="19"/>
  <c r="D53" i="19" s="1"/>
  <c r="C56" i="19"/>
  <c r="D56" i="19" s="1"/>
  <c r="C57" i="19"/>
  <c r="D57" i="19" s="1"/>
  <c r="F57" i="19" s="1"/>
  <c r="C60" i="19"/>
  <c r="D60" i="19" s="1"/>
  <c r="C61" i="19"/>
  <c r="D61" i="19" s="1"/>
  <c r="F61" i="19" s="1"/>
  <c r="C64" i="19"/>
  <c r="D64" i="19" s="1"/>
  <c r="C65" i="19"/>
  <c r="D65" i="19" s="1"/>
  <c r="F65" i="19" s="1"/>
  <c r="C66" i="19"/>
  <c r="D66" i="19" s="1"/>
  <c r="C67" i="19"/>
  <c r="C69" i="19"/>
  <c r="D69" i="19" s="1"/>
  <c r="F69" i="19" s="1"/>
  <c r="C70" i="19"/>
  <c r="D70" i="19" s="1"/>
  <c r="C71" i="19"/>
  <c r="D71" i="19" s="1"/>
  <c r="C72" i="19"/>
  <c r="D72" i="19" s="1"/>
  <c r="C73" i="19"/>
  <c r="D73" i="19" s="1"/>
  <c r="F73" i="19" s="1"/>
  <c r="C74" i="19"/>
  <c r="C77" i="19"/>
  <c r="D77" i="19" s="1"/>
  <c r="F77" i="19" s="1"/>
  <c r="C78" i="19"/>
  <c r="D78" i="19" s="1"/>
  <c r="E78" i="19" s="1"/>
  <c r="G78" i="19" s="1"/>
  <c r="C79" i="19"/>
  <c r="D79" i="19" s="1"/>
  <c r="C80" i="19"/>
  <c r="D80" i="19" s="1"/>
  <c r="C81" i="19"/>
  <c r="D81" i="19" s="1"/>
  <c r="F81" i="19" s="1"/>
  <c r="C84" i="19"/>
  <c r="D84" i="19" s="1"/>
  <c r="C85" i="19"/>
  <c r="D85" i="19" s="1"/>
  <c r="F85" i="19" s="1"/>
  <c r="C89" i="19"/>
  <c r="D89" i="19" s="1"/>
  <c r="F89" i="19" s="1"/>
  <c r="C93" i="19"/>
  <c r="D93" i="19" s="1"/>
  <c r="F93" i="19" s="1"/>
  <c r="C97" i="19"/>
  <c r="D97" i="19" s="1"/>
  <c r="F97" i="19" s="1"/>
  <c r="C98" i="19"/>
  <c r="C101" i="19"/>
  <c r="D101" i="19" s="1"/>
  <c r="F101" i="19" s="1"/>
  <c r="C102" i="19"/>
  <c r="D102" i="19" s="1"/>
  <c r="C103" i="19"/>
  <c r="C104" i="19"/>
  <c r="D104" i="19" s="1"/>
  <c r="C105" i="19"/>
  <c r="D105" i="19" s="1"/>
  <c r="F105" i="19" s="1"/>
  <c r="C106" i="19"/>
  <c r="D106" i="19" s="1"/>
  <c r="C107" i="19"/>
  <c r="C108" i="19"/>
  <c r="C109" i="19"/>
  <c r="D109" i="19" s="1"/>
  <c r="F109" i="19" s="1"/>
  <c r="C110" i="19"/>
  <c r="D110" i="19" s="1"/>
  <c r="E110" i="19" s="1"/>
  <c r="G110" i="19" s="1"/>
  <c r="C111" i="19"/>
  <c r="C112" i="19"/>
  <c r="D112" i="19" s="1"/>
  <c r="C113" i="19"/>
  <c r="D113" i="19" s="1"/>
  <c r="F113" i="19" s="1"/>
  <c r="C116" i="19"/>
  <c r="D116" i="19" s="1"/>
  <c r="C117" i="19"/>
  <c r="D117" i="19" s="1"/>
  <c r="F117" i="19" s="1"/>
  <c r="C118" i="19"/>
  <c r="D118" i="19" s="1"/>
  <c r="C119" i="19"/>
  <c r="D119" i="19" s="1"/>
  <c r="D108" i="19"/>
  <c r="C119" i="24"/>
  <c r="D119" i="24" s="1"/>
  <c r="C118" i="24"/>
  <c r="C117" i="24"/>
  <c r="D117" i="24" s="1"/>
  <c r="F117" i="24" s="1"/>
  <c r="C116" i="24"/>
  <c r="D116" i="24" s="1"/>
  <c r="F116" i="24" s="1"/>
  <c r="C115" i="24"/>
  <c r="D115" i="24" s="1"/>
  <c r="C111" i="24"/>
  <c r="D111" i="24" s="1"/>
  <c r="C109" i="24"/>
  <c r="C108" i="24"/>
  <c r="D108" i="24" s="1"/>
  <c r="F108" i="24" s="1"/>
  <c r="C107" i="24"/>
  <c r="D107" i="24" s="1"/>
  <c r="C103" i="24"/>
  <c r="D103" i="24" s="1"/>
  <c r="C101" i="24"/>
  <c r="C100" i="24"/>
  <c r="D100" i="24" s="1"/>
  <c r="F100" i="24" s="1"/>
  <c r="C99" i="24"/>
  <c r="D99" i="24" s="1"/>
  <c r="C97" i="24"/>
  <c r="C96" i="24"/>
  <c r="D96" i="24" s="1"/>
  <c r="C95" i="24"/>
  <c r="D95" i="24" s="1"/>
  <c r="C92" i="24"/>
  <c r="D92" i="24" s="1"/>
  <c r="F92" i="24" s="1"/>
  <c r="C91" i="24"/>
  <c r="D91" i="24" s="1"/>
  <c r="C88" i="24"/>
  <c r="C87" i="24"/>
  <c r="D87" i="24" s="1"/>
  <c r="C83" i="24"/>
  <c r="D83" i="24" s="1"/>
  <c r="C79" i="24"/>
  <c r="D79" i="24" s="1"/>
  <c r="C77" i="24"/>
  <c r="C76" i="24"/>
  <c r="D76" i="24" s="1"/>
  <c r="E76" i="24" s="1"/>
  <c r="G76" i="24" s="1"/>
  <c r="C75" i="24"/>
  <c r="D75" i="24" s="1"/>
  <c r="C73" i="24"/>
  <c r="C71" i="24"/>
  <c r="D71" i="24" s="1"/>
  <c r="C68" i="24"/>
  <c r="D68" i="24" s="1"/>
  <c r="C67" i="24"/>
  <c r="D67" i="24" s="1"/>
  <c r="C64" i="24"/>
  <c r="D64" i="24" s="1"/>
  <c r="E64" i="24" s="1"/>
  <c r="G64" i="24" s="1"/>
  <c r="C63" i="24"/>
  <c r="D63" i="24" s="1"/>
  <c r="C59" i="24"/>
  <c r="D59" i="24" s="1"/>
  <c r="C55" i="24"/>
  <c r="D55" i="24" s="1"/>
  <c r="C51" i="24"/>
  <c r="D51" i="24" s="1"/>
  <c r="C48" i="24"/>
  <c r="D48" i="24" s="1"/>
  <c r="E48" i="24" s="1"/>
  <c r="G48" i="24" s="1"/>
  <c r="C47" i="24"/>
  <c r="D47" i="24" s="1"/>
  <c r="C44" i="24"/>
  <c r="D44" i="24" s="1"/>
  <c r="E44" i="24" s="1"/>
  <c r="G44" i="24" s="1"/>
  <c r="C43" i="24"/>
  <c r="D43" i="24" s="1"/>
  <c r="C42" i="24"/>
  <c r="D42" i="24" s="1"/>
  <c r="C41" i="24"/>
  <c r="D41" i="24" s="1"/>
  <c r="C40" i="24"/>
  <c r="D40" i="24" s="1"/>
  <c r="E40" i="24" s="1"/>
  <c r="G40" i="24" s="1"/>
  <c r="C39" i="24"/>
  <c r="D39" i="24" s="1"/>
  <c r="C35" i="24"/>
  <c r="D35" i="24" s="1"/>
  <c r="E35" i="24" s="1"/>
  <c r="G35" i="24" s="1"/>
  <c r="C34" i="24"/>
  <c r="D34" i="24" s="1"/>
  <c r="F34" i="24" s="1"/>
  <c r="C32" i="24"/>
  <c r="D32" i="24" s="1"/>
  <c r="C31" i="24"/>
  <c r="D31" i="24" s="1"/>
  <c r="C27" i="24"/>
  <c r="D27" i="24" s="1"/>
  <c r="C24" i="24"/>
  <c r="C23" i="24"/>
  <c r="D23" i="24" s="1"/>
  <c r="C19" i="24"/>
  <c r="D19" i="24" s="1"/>
  <c r="C15" i="24"/>
  <c r="D15" i="24" s="1"/>
  <c r="C13" i="24"/>
  <c r="C12" i="24"/>
  <c r="D12" i="24" s="1"/>
  <c r="C11" i="24"/>
  <c r="D11" i="24" s="1"/>
  <c r="C10" i="24"/>
  <c r="C8" i="24"/>
  <c r="D8" i="24" s="1"/>
  <c r="C7" i="24"/>
  <c r="D7" i="24" s="1"/>
  <c r="C118" i="23"/>
  <c r="D118" i="23" s="1"/>
  <c r="C117" i="23"/>
  <c r="D117" i="23" s="1"/>
  <c r="C114" i="23"/>
  <c r="D114" i="23" s="1"/>
  <c r="C113" i="23"/>
  <c r="D113" i="23" s="1"/>
  <c r="C110" i="23"/>
  <c r="D110" i="23" s="1"/>
  <c r="C109" i="23"/>
  <c r="D109" i="23" s="1"/>
  <c r="C106" i="23"/>
  <c r="C105" i="23"/>
  <c r="D105" i="23" s="1"/>
  <c r="C101" i="23"/>
  <c r="D101" i="23" s="1"/>
  <c r="C100" i="23"/>
  <c r="C98" i="23"/>
  <c r="D98" i="23" s="1"/>
  <c r="C97" i="23"/>
  <c r="D97" i="23" s="1"/>
  <c r="C93" i="23"/>
  <c r="D93" i="23" s="1"/>
  <c r="C91" i="23"/>
  <c r="C90" i="23"/>
  <c r="D90" i="23" s="1"/>
  <c r="C89" i="23"/>
  <c r="D89" i="23" s="1"/>
  <c r="C86" i="23"/>
  <c r="D86" i="23" s="1"/>
  <c r="C85" i="23"/>
  <c r="D85" i="23" s="1"/>
  <c r="C83" i="23"/>
  <c r="C82" i="23"/>
  <c r="D82" i="23" s="1"/>
  <c r="C81" i="23"/>
  <c r="D81" i="23" s="1"/>
  <c r="C78" i="23"/>
  <c r="D78" i="23" s="1"/>
  <c r="C77" i="23"/>
  <c r="D77" i="23" s="1"/>
  <c r="C76" i="23"/>
  <c r="D76" i="23" s="1"/>
  <c r="C74" i="23"/>
  <c r="D74" i="23" s="1"/>
  <c r="C73" i="23"/>
  <c r="D73" i="23" s="1"/>
  <c r="C69" i="23"/>
  <c r="D69" i="23" s="1"/>
  <c r="C66" i="23"/>
  <c r="D66" i="23" s="1"/>
  <c r="C65" i="23"/>
  <c r="D65" i="23" s="1"/>
  <c r="C61" i="23"/>
  <c r="D61" i="23" s="1"/>
  <c r="C59" i="23"/>
  <c r="C58" i="23"/>
  <c r="D58" i="23" s="1"/>
  <c r="C57" i="23"/>
  <c r="D57" i="23" s="1"/>
  <c r="C54" i="23"/>
  <c r="D54" i="23" s="1"/>
  <c r="C53" i="23"/>
  <c r="D53" i="23" s="1"/>
  <c r="C51" i="23"/>
  <c r="C50" i="23"/>
  <c r="D50" i="23" s="1"/>
  <c r="C49" i="23"/>
  <c r="D49" i="23" s="1"/>
  <c r="F49" i="23" s="1"/>
  <c r="C46" i="23"/>
  <c r="C45" i="23"/>
  <c r="D45" i="23" s="1"/>
  <c r="F45" i="23" s="1"/>
  <c r="C42" i="23"/>
  <c r="D42" i="23" s="1"/>
  <c r="C41" i="23"/>
  <c r="C40" i="23"/>
  <c r="D40" i="23" s="1"/>
  <c r="F40" i="23" s="1"/>
  <c r="C39" i="23"/>
  <c r="D39" i="23" s="1"/>
  <c r="E39" i="23" s="1"/>
  <c r="G39" i="23" s="1"/>
  <c r="C38" i="23"/>
  <c r="D38" i="23" s="1"/>
  <c r="C35" i="23"/>
  <c r="D35" i="23" s="1"/>
  <c r="E35" i="23" s="1"/>
  <c r="G35" i="23" s="1"/>
  <c r="C34" i="23"/>
  <c r="D34" i="23" s="1"/>
  <c r="F34" i="23" s="1"/>
  <c r="C33" i="23"/>
  <c r="D33" i="23" s="1"/>
  <c r="C30" i="23"/>
  <c r="D30" i="23" s="1"/>
  <c r="C26" i="23"/>
  <c r="D26" i="23" s="1"/>
  <c r="C22" i="23"/>
  <c r="D22" i="23" s="1"/>
  <c r="C19" i="23"/>
  <c r="C18" i="23"/>
  <c r="D18" i="23" s="1"/>
  <c r="C17" i="23"/>
  <c r="D17" i="23" s="1"/>
  <c r="C15" i="23"/>
  <c r="D15" i="23" s="1"/>
  <c r="F15" i="23" s="1"/>
  <c r="C14" i="23"/>
  <c r="D14" i="23" s="1"/>
  <c r="C13" i="23"/>
  <c r="D13" i="23" s="1"/>
  <c r="C12" i="23"/>
  <c r="D12" i="23" s="1"/>
  <c r="C10" i="23"/>
  <c r="D10" i="23" s="1"/>
  <c r="C7" i="23"/>
  <c r="C6" i="23"/>
  <c r="D6" i="23" s="1"/>
  <c r="C7" i="18"/>
  <c r="D7" i="18" s="1"/>
  <c r="C9" i="17"/>
  <c r="D9" i="17" s="1"/>
  <c r="C10" i="17"/>
  <c r="D10" i="17" s="1"/>
  <c r="C13" i="17"/>
  <c r="C14" i="17"/>
  <c r="D14" i="17" s="1"/>
  <c r="C17" i="17"/>
  <c r="D17" i="17" s="1"/>
  <c r="C18" i="17"/>
  <c r="D18" i="17" s="1"/>
  <c r="C19" i="17"/>
  <c r="D19" i="17" s="1"/>
  <c r="C20" i="17"/>
  <c r="C21" i="17"/>
  <c r="C22" i="17"/>
  <c r="D22" i="17" s="1"/>
  <c r="C23" i="17"/>
  <c r="C26" i="17"/>
  <c r="D26" i="17" s="1"/>
  <c r="C29" i="17"/>
  <c r="C30" i="17"/>
  <c r="D30" i="17" s="1"/>
  <c r="C33" i="17"/>
  <c r="D33" i="17" s="1"/>
  <c r="C34" i="17"/>
  <c r="D34" i="17" s="1"/>
  <c r="C35" i="17"/>
  <c r="D35" i="17" s="1"/>
  <c r="C36" i="17"/>
  <c r="C37" i="17"/>
  <c r="C38" i="17"/>
  <c r="D38" i="17" s="1"/>
  <c r="C39" i="17"/>
  <c r="C42" i="17"/>
  <c r="D42" i="17" s="1"/>
  <c r="C45" i="17"/>
  <c r="D45" i="17" s="1"/>
  <c r="C46" i="17"/>
  <c r="D46" i="17" s="1"/>
  <c r="C49" i="17"/>
  <c r="C50" i="17"/>
  <c r="D50" i="17" s="1"/>
  <c r="C51" i="17"/>
  <c r="D51" i="17" s="1"/>
  <c r="C52" i="17"/>
  <c r="C53" i="17"/>
  <c r="D53" i="17" s="1"/>
  <c r="C54" i="17"/>
  <c r="D54" i="17" s="1"/>
  <c r="C55" i="17"/>
  <c r="C58" i="17"/>
  <c r="D58" i="17" s="1"/>
  <c r="C61" i="17"/>
  <c r="D61" i="17" s="1"/>
  <c r="C62" i="17"/>
  <c r="D62" i="17" s="1"/>
  <c r="C65" i="17"/>
  <c r="C66" i="17"/>
  <c r="D66" i="17" s="1"/>
  <c r="C67" i="17"/>
  <c r="D67" i="17" s="1"/>
  <c r="C68" i="17"/>
  <c r="C69" i="17"/>
  <c r="D69" i="17" s="1"/>
  <c r="C70" i="17"/>
  <c r="D70" i="17" s="1"/>
  <c r="C71" i="17"/>
  <c r="C74" i="17"/>
  <c r="D74" i="17" s="1"/>
  <c r="C77" i="17"/>
  <c r="D77" i="17" s="1"/>
  <c r="C78" i="17"/>
  <c r="D78" i="17" s="1"/>
  <c r="C81" i="17"/>
  <c r="C82" i="17"/>
  <c r="D82" i="17" s="1"/>
  <c r="C83" i="17"/>
  <c r="D83" i="17" s="1"/>
  <c r="C84" i="17"/>
  <c r="C85" i="17"/>
  <c r="D85" i="17" s="1"/>
  <c r="C86" i="17"/>
  <c r="D86" i="17" s="1"/>
  <c r="C87" i="17"/>
  <c r="C90" i="17"/>
  <c r="D90" i="17" s="1"/>
  <c r="C93" i="17"/>
  <c r="D93" i="17" s="1"/>
  <c r="C94" i="17"/>
  <c r="D94" i="17" s="1"/>
  <c r="C97" i="17"/>
  <c r="C98" i="17"/>
  <c r="D98" i="17" s="1"/>
  <c r="C99" i="17"/>
  <c r="D99" i="17" s="1"/>
  <c r="C100" i="17"/>
  <c r="C101" i="17"/>
  <c r="D101" i="17" s="1"/>
  <c r="C102" i="17"/>
  <c r="D102" i="17" s="1"/>
  <c r="C103" i="17"/>
  <c r="C106" i="17"/>
  <c r="D106" i="17" s="1"/>
  <c r="C109" i="17"/>
  <c r="D109" i="17" s="1"/>
  <c r="C110" i="17"/>
  <c r="D110" i="17" s="1"/>
  <c r="C113" i="17"/>
  <c r="C114" i="17"/>
  <c r="D114" i="17" s="1"/>
  <c r="C115" i="17"/>
  <c r="D115" i="17" s="1"/>
  <c r="C116" i="17"/>
  <c r="C117" i="17"/>
  <c r="D117" i="17" s="1"/>
  <c r="C118" i="17"/>
  <c r="D118" i="17" s="1"/>
  <c r="C119" i="17"/>
  <c r="D119" i="17" s="1"/>
  <c r="F119" i="17" s="1"/>
  <c r="C119" i="18"/>
  <c r="D119" i="18" s="1"/>
  <c r="C118" i="18"/>
  <c r="D118" i="18" s="1"/>
  <c r="C117" i="18"/>
  <c r="D117" i="18" s="1"/>
  <c r="F117" i="18" s="1"/>
  <c r="C116" i="18"/>
  <c r="D116" i="18" s="1"/>
  <c r="F116" i="18" s="1"/>
  <c r="C114" i="18"/>
  <c r="D114" i="18" s="1"/>
  <c r="C113" i="18"/>
  <c r="D113" i="18" s="1"/>
  <c r="C112" i="18"/>
  <c r="D112" i="18" s="1"/>
  <c r="C109" i="18"/>
  <c r="D109" i="18" s="1"/>
  <c r="F109" i="18" s="1"/>
  <c r="C108" i="18"/>
  <c r="D108" i="18" s="1"/>
  <c r="F108" i="18" s="1"/>
  <c r="C107" i="18"/>
  <c r="D107" i="18" s="1"/>
  <c r="C106" i="18"/>
  <c r="D106" i="18" s="1"/>
  <c r="C105" i="18"/>
  <c r="D105" i="18" s="1"/>
  <c r="C102" i="18"/>
  <c r="D102" i="18" s="1"/>
  <c r="C101" i="18"/>
  <c r="D101" i="18" s="1"/>
  <c r="C98" i="18"/>
  <c r="D98" i="18" s="1"/>
  <c r="C97" i="18"/>
  <c r="D97" i="18" s="1"/>
  <c r="C96" i="18"/>
  <c r="D96" i="18" s="1"/>
  <c r="E96" i="18" s="1"/>
  <c r="G96" i="18" s="1"/>
  <c r="C93" i="18"/>
  <c r="D93" i="18" s="1"/>
  <c r="F93" i="18" s="1"/>
  <c r="C92" i="18"/>
  <c r="D92" i="18" s="1"/>
  <c r="E92" i="18" s="1"/>
  <c r="G92" i="18" s="1"/>
  <c r="C91" i="18"/>
  <c r="D91" i="18" s="1"/>
  <c r="C90" i="18"/>
  <c r="D90" i="18" s="1"/>
  <c r="C89" i="18"/>
  <c r="D89" i="18" s="1"/>
  <c r="F89" i="18" s="1"/>
  <c r="C86" i="18"/>
  <c r="D86" i="18" s="1"/>
  <c r="C85" i="18"/>
  <c r="D85" i="18" s="1"/>
  <c r="F85" i="18" s="1"/>
  <c r="C81" i="18"/>
  <c r="D81" i="18" s="1"/>
  <c r="C80" i="18"/>
  <c r="D80" i="18" s="1"/>
  <c r="E80" i="18" s="1"/>
  <c r="G80" i="18" s="1"/>
  <c r="C79" i="18"/>
  <c r="D79" i="18" s="1"/>
  <c r="C77" i="18"/>
  <c r="D77" i="18" s="1"/>
  <c r="C76" i="18"/>
  <c r="D76" i="18" s="1"/>
  <c r="E76" i="18" s="1"/>
  <c r="G76" i="18" s="1"/>
  <c r="C75" i="18"/>
  <c r="D75" i="18" s="1"/>
  <c r="C74" i="18"/>
  <c r="D74" i="18" s="1"/>
  <c r="C73" i="18"/>
  <c r="D73" i="18" s="1"/>
  <c r="C72" i="18"/>
  <c r="D72" i="18" s="1"/>
  <c r="E72" i="18" s="1"/>
  <c r="G72" i="18" s="1"/>
  <c r="C71" i="18"/>
  <c r="D71" i="18" s="1"/>
  <c r="C70" i="18"/>
  <c r="D70" i="18" s="1"/>
  <c r="C69" i="18"/>
  <c r="D69" i="18" s="1"/>
  <c r="C68" i="18"/>
  <c r="D68" i="18" s="1"/>
  <c r="C67" i="18"/>
  <c r="D67" i="18" s="1"/>
  <c r="C65" i="18"/>
  <c r="D65" i="18" s="1"/>
  <c r="F65" i="18" s="1"/>
  <c r="C63" i="18"/>
  <c r="D63" i="18" s="1"/>
  <c r="C61" i="18"/>
  <c r="D61" i="18" s="1"/>
  <c r="F61" i="18" s="1"/>
  <c r="C60" i="18"/>
  <c r="D60" i="18" s="1"/>
  <c r="E60" i="18" s="1"/>
  <c r="G60" i="18" s="1"/>
  <c r="C59" i="18"/>
  <c r="D59" i="18" s="1"/>
  <c r="C58" i="18"/>
  <c r="D58" i="18" s="1"/>
  <c r="C57" i="18"/>
  <c r="D57" i="18" s="1"/>
  <c r="C56" i="18"/>
  <c r="D56" i="18" s="1"/>
  <c r="E56" i="18" s="1"/>
  <c r="G56" i="18" s="1"/>
  <c r="C55" i="18"/>
  <c r="D55" i="18" s="1"/>
  <c r="C54" i="18"/>
  <c r="D54" i="18" s="1"/>
  <c r="C53" i="18"/>
  <c r="D53" i="18" s="1"/>
  <c r="C52" i="18"/>
  <c r="D52" i="18" s="1"/>
  <c r="E52" i="18" s="1"/>
  <c r="G52" i="18" s="1"/>
  <c r="C51" i="18"/>
  <c r="D51" i="18" s="1"/>
  <c r="C49" i="18"/>
  <c r="D49" i="18" s="1"/>
  <c r="C48" i="18"/>
  <c r="D48" i="18" s="1"/>
  <c r="E48" i="18" s="1"/>
  <c r="G48" i="18" s="1"/>
  <c r="C47" i="18"/>
  <c r="D47" i="18" s="1"/>
  <c r="C45" i="18"/>
  <c r="D45" i="18" s="1"/>
  <c r="C44" i="18"/>
  <c r="D44" i="18" s="1"/>
  <c r="E44" i="18" s="1"/>
  <c r="G44" i="18" s="1"/>
  <c r="C43" i="18"/>
  <c r="D43" i="18" s="1"/>
  <c r="C40" i="18"/>
  <c r="D40" i="18" s="1"/>
  <c r="F40" i="18" s="1"/>
  <c r="C39" i="18"/>
  <c r="D39" i="18" s="1"/>
  <c r="E39" i="18" s="1"/>
  <c r="G39" i="18" s="1"/>
  <c r="C37" i="18"/>
  <c r="D37" i="18" s="1"/>
  <c r="F37" i="18" s="1"/>
  <c r="C35" i="18"/>
  <c r="D35" i="18" s="1"/>
  <c r="E35" i="18" s="1"/>
  <c r="G35" i="18" s="1"/>
  <c r="C34" i="18"/>
  <c r="D34" i="18" s="1"/>
  <c r="C33" i="18"/>
  <c r="D33" i="18" s="1"/>
  <c r="C31" i="18"/>
  <c r="D31" i="18" s="1"/>
  <c r="C30" i="18"/>
  <c r="D30" i="18" s="1"/>
  <c r="E30" i="18" s="1"/>
  <c r="G30" i="18" s="1"/>
  <c r="C29" i="18"/>
  <c r="D29" i="18" s="1"/>
  <c r="C28" i="18"/>
  <c r="D28" i="18" s="1"/>
  <c r="F28" i="18" s="1"/>
  <c r="C27" i="18"/>
  <c r="D27" i="18" s="1"/>
  <c r="C23" i="18"/>
  <c r="D23" i="18" s="1"/>
  <c r="C22" i="18"/>
  <c r="D22" i="18" s="1"/>
  <c r="C21" i="18"/>
  <c r="D21" i="18" s="1"/>
  <c r="C20" i="18"/>
  <c r="D20" i="18" s="1"/>
  <c r="F20" i="18" s="1"/>
  <c r="C19" i="18"/>
  <c r="D19" i="18" s="1"/>
  <c r="C15" i="18"/>
  <c r="D15" i="18" s="1"/>
  <c r="C14" i="18"/>
  <c r="D14" i="18" s="1"/>
  <c r="E14" i="18" s="1"/>
  <c r="G14" i="18" s="1"/>
  <c r="C13" i="18"/>
  <c r="D13" i="18" s="1"/>
  <c r="C12" i="18"/>
  <c r="D12" i="18" s="1"/>
  <c r="F12" i="18" s="1"/>
  <c r="C11" i="18"/>
  <c r="D11" i="18" s="1"/>
  <c r="D6" i="17"/>
  <c r="D13" i="17"/>
  <c r="D20" i="17"/>
  <c r="D21" i="17"/>
  <c r="D29" i="17"/>
  <c r="D36" i="17"/>
  <c r="D37" i="17"/>
  <c r="D49" i="17"/>
  <c r="D52" i="17"/>
  <c r="D65" i="17"/>
  <c r="D68" i="17"/>
  <c r="D81" i="17"/>
  <c r="D84" i="17"/>
  <c r="D97" i="17"/>
  <c r="D100" i="17"/>
  <c r="D113" i="17"/>
  <c r="D116" i="17"/>
  <c r="D26" i="24" l="1"/>
  <c r="D46" i="21"/>
  <c r="F46" i="21" s="1"/>
  <c r="D58" i="24"/>
  <c r="D90" i="24"/>
  <c r="D84" i="24"/>
  <c r="E84" i="24" s="1"/>
  <c r="G84" i="24" s="1"/>
  <c r="C12" i="19"/>
  <c r="D12" i="19" s="1"/>
  <c r="F12" i="19" s="1"/>
  <c r="D20" i="23"/>
  <c r="C32" i="19"/>
  <c r="D32" i="19" s="1"/>
  <c r="F32" i="19" s="1"/>
  <c r="D31" i="23"/>
  <c r="F31" i="23" s="1"/>
  <c r="D32" i="30"/>
  <c r="F32" i="30" s="1"/>
  <c r="D40" i="30"/>
  <c r="F40" i="30" s="1"/>
  <c r="D40" i="29"/>
  <c r="E40" i="29" s="1"/>
  <c r="G40" i="29" s="1"/>
  <c r="D47" i="19"/>
  <c r="D48" i="30"/>
  <c r="F48" i="30" s="1"/>
  <c r="D56" i="24"/>
  <c r="E56" i="24" s="1"/>
  <c r="G56" i="24" s="1"/>
  <c r="C56" i="23"/>
  <c r="D56" i="23" s="1"/>
  <c r="E56" i="23" s="1"/>
  <c r="G56" i="23" s="1"/>
  <c r="D68" i="23"/>
  <c r="C76" i="19"/>
  <c r="D76" i="19" s="1"/>
  <c r="D83" i="19"/>
  <c r="D84" i="30"/>
  <c r="F84" i="30" s="1"/>
  <c r="C96" i="23"/>
  <c r="D96" i="23" s="1"/>
  <c r="D96" i="30"/>
  <c r="D104" i="24"/>
  <c r="C104" i="23"/>
  <c r="D104" i="23" s="1"/>
  <c r="D116" i="23"/>
  <c r="C21" i="24"/>
  <c r="D21" i="24" s="1"/>
  <c r="F21" i="24" s="1"/>
  <c r="C53" i="24"/>
  <c r="D53" i="24" s="1"/>
  <c r="C44" i="21"/>
  <c r="D44" i="21" s="1"/>
  <c r="E44" i="21" s="1"/>
  <c r="G44" i="21" s="1"/>
  <c r="D68" i="21"/>
  <c r="E68" i="21" s="1"/>
  <c r="G68" i="21" s="1"/>
  <c r="C116" i="21"/>
  <c r="D116" i="21" s="1"/>
  <c r="E116" i="21" s="1"/>
  <c r="G116" i="21" s="1"/>
  <c r="C21" i="23"/>
  <c r="D21" i="23" s="1"/>
  <c r="E21" i="23" s="1"/>
  <c r="G21" i="23" s="1"/>
  <c r="C21" i="30"/>
  <c r="D21" i="30" s="1"/>
  <c r="F21" i="30" s="1"/>
  <c r="C32" i="18"/>
  <c r="D32" i="18" s="1"/>
  <c r="F32" i="18" s="1"/>
  <c r="C33" i="24"/>
  <c r="D33" i="24" s="1"/>
  <c r="F33" i="24" s="1"/>
  <c r="C32" i="29"/>
  <c r="D32" i="29" s="1"/>
  <c r="C41" i="30"/>
  <c r="D41" i="30" s="1"/>
  <c r="D52" i="23"/>
  <c r="E52" i="23" s="1"/>
  <c r="G52" i="23" s="1"/>
  <c r="D60" i="23"/>
  <c r="F60" i="23" s="1"/>
  <c r="C69" i="20"/>
  <c r="D69" i="20" s="1"/>
  <c r="C76" i="29"/>
  <c r="D76" i="29" s="1"/>
  <c r="E76" i="29" s="1"/>
  <c r="G76" i="29" s="1"/>
  <c r="C89" i="30"/>
  <c r="D89" i="30" s="1"/>
  <c r="F89" i="30" s="1"/>
  <c r="C97" i="30"/>
  <c r="D97" i="30" s="1"/>
  <c r="F97" i="30" s="1"/>
  <c r="C105" i="24"/>
  <c r="D105" i="24" s="1"/>
  <c r="F105" i="24" s="1"/>
  <c r="C28" i="24"/>
  <c r="D28" i="24" s="1"/>
  <c r="F28" i="24" s="1"/>
  <c r="C45" i="24"/>
  <c r="D45" i="24" s="1"/>
  <c r="C24" i="21"/>
  <c r="D24" i="21" s="1"/>
  <c r="F24" i="21" s="1"/>
  <c r="C48" i="21"/>
  <c r="D48" i="21" s="1"/>
  <c r="E48" i="21" s="1"/>
  <c r="G48" i="21" s="1"/>
  <c r="C72" i="21"/>
  <c r="D72" i="21" s="1"/>
  <c r="E72" i="21" s="1"/>
  <c r="G72" i="21" s="1"/>
  <c r="C80" i="21"/>
  <c r="D80" i="21" s="1"/>
  <c r="E80" i="21" s="1"/>
  <c r="G80" i="21" s="1"/>
  <c r="C10" i="18"/>
  <c r="D10" i="18" s="1"/>
  <c r="C18" i="18"/>
  <c r="D18" i="18" s="1"/>
  <c r="E18" i="18" s="1"/>
  <c r="G18" i="18" s="1"/>
  <c r="C83" i="18"/>
  <c r="D83" i="18" s="1"/>
  <c r="C8" i="17"/>
  <c r="D8" i="17" s="1"/>
  <c r="C24" i="17"/>
  <c r="D24" i="17" s="1"/>
  <c r="C40" i="17"/>
  <c r="D40" i="17" s="1"/>
  <c r="C56" i="17"/>
  <c r="D56" i="17" s="1"/>
  <c r="C72" i="17"/>
  <c r="D72" i="17" s="1"/>
  <c r="C88" i="17"/>
  <c r="D88" i="17" s="1"/>
  <c r="C104" i="17"/>
  <c r="D104" i="17" s="1"/>
  <c r="C6" i="21"/>
  <c r="D6" i="21" s="1"/>
  <c r="C6" i="19"/>
  <c r="D6" i="19" s="1"/>
  <c r="F6" i="19" s="1"/>
  <c r="D10" i="19"/>
  <c r="F10" i="19" s="1"/>
  <c r="C11" i="23"/>
  <c r="D11" i="23" s="1"/>
  <c r="F11" i="23" s="1"/>
  <c r="C10" i="29"/>
  <c r="D10" i="29" s="1"/>
  <c r="F10" i="29" s="1"/>
  <c r="C14" i="24"/>
  <c r="D14" i="24" s="1"/>
  <c r="C14" i="20"/>
  <c r="D14" i="20" s="1"/>
  <c r="F14" i="20" s="1"/>
  <c r="C14" i="29"/>
  <c r="D14" i="29" s="1"/>
  <c r="F14" i="29" s="1"/>
  <c r="D18" i="19"/>
  <c r="C22" i="21"/>
  <c r="D22" i="21" s="1"/>
  <c r="C22" i="19"/>
  <c r="D22" i="19" s="1"/>
  <c r="C22" i="20"/>
  <c r="D22" i="20" s="1"/>
  <c r="F22" i="20" s="1"/>
  <c r="C22" i="29"/>
  <c r="D22" i="29" s="1"/>
  <c r="F22" i="29" s="1"/>
  <c r="C26" i="29"/>
  <c r="D26" i="29" s="1"/>
  <c r="F26" i="29" s="1"/>
  <c r="C30" i="20"/>
  <c r="D30" i="20" s="1"/>
  <c r="F30" i="20" s="1"/>
  <c r="C30" i="29"/>
  <c r="D30" i="29" s="1"/>
  <c r="C38" i="21"/>
  <c r="D38" i="21" s="1"/>
  <c r="D38" i="19"/>
  <c r="C38" i="24"/>
  <c r="D38" i="24" s="1"/>
  <c r="C39" i="20"/>
  <c r="D39" i="20" s="1"/>
  <c r="E39" i="20" s="1"/>
  <c r="G39" i="20" s="1"/>
  <c r="C38" i="29"/>
  <c r="D38" i="29" s="1"/>
  <c r="C42" i="29"/>
  <c r="D42" i="29" s="1"/>
  <c r="C46" i="24"/>
  <c r="D46" i="24" s="1"/>
  <c r="C46" i="20"/>
  <c r="D46" i="20" s="1"/>
  <c r="C46" i="29"/>
  <c r="D46" i="29" s="1"/>
  <c r="C54" i="21"/>
  <c r="D54" i="21" s="1"/>
  <c r="C54" i="19"/>
  <c r="D54" i="19" s="1"/>
  <c r="C55" i="23"/>
  <c r="D55" i="23" s="1"/>
  <c r="C54" i="29"/>
  <c r="D54" i="29" s="1"/>
  <c r="C62" i="23"/>
  <c r="D62" i="23" s="1"/>
  <c r="C66" i="21"/>
  <c r="D66" i="21" s="1"/>
  <c r="F66" i="21" s="1"/>
  <c r="C66" i="24"/>
  <c r="D66" i="24" s="1"/>
  <c r="C67" i="23"/>
  <c r="D67" i="23" s="1"/>
  <c r="C67" i="20"/>
  <c r="D67" i="20" s="1"/>
  <c r="C66" i="29"/>
  <c r="D66" i="29" s="1"/>
  <c r="F66" i="29" s="1"/>
  <c r="C70" i="24"/>
  <c r="D70" i="24" s="1"/>
  <c r="C70" i="20"/>
  <c r="D70" i="20" s="1"/>
  <c r="C75" i="30"/>
  <c r="D75" i="30" s="1"/>
  <c r="C74" i="24"/>
  <c r="D74" i="24" s="1"/>
  <c r="C75" i="23"/>
  <c r="D75" i="23" s="1"/>
  <c r="C75" i="20"/>
  <c r="D75" i="20" s="1"/>
  <c r="C74" i="29"/>
  <c r="D74" i="29" s="1"/>
  <c r="F74" i="29" s="1"/>
  <c r="C78" i="24"/>
  <c r="D78" i="24" s="1"/>
  <c r="C78" i="20"/>
  <c r="D78" i="20" s="1"/>
  <c r="C78" i="29"/>
  <c r="D78" i="29" s="1"/>
  <c r="F78" i="29" s="1"/>
  <c r="D82" i="19"/>
  <c r="C86" i="21"/>
  <c r="D86" i="21" s="1"/>
  <c r="C86" i="19"/>
  <c r="D86" i="19" s="1"/>
  <c r="D87" i="23"/>
  <c r="C86" i="29"/>
  <c r="D86" i="29" s="1"/>
  <c r="C94" i="21"/>
  <c r="D94" i="21" s="1"/>
  <c r="F94" i="21" s="1"/>
  <c r="D94" i="19"/>
  <c r="E94" i="19" s="1"/>
  <c r="G94" i="19" s="1"/>
  <c r="C95" i="23"/>
  <c r="D95" i="23" s="1"/>
  <c r="C98" i="21"/>
  <c r="D98" i="21" s="1"/>
  <c r="F98" i="21" s="1"/>
  <c r="C98" i="24"/>
  <c r="D98" i="24" s="1"/>
  <c r="C98" i="20"/>
  <c r="D98" i="20" s="1"/>
  <c r="C98" i="29"/>
  <c r="D98" i="29" s="1"/>
  <c r="C102" i="24"/>
  <c r="D102" i="24" s="1"/>
  <c r="C102" i="20"/>
  <c r="D102" i="20" s="1"/>
  <c r="C106" i="24"/>
  <c r="D106" i="24" s="1"/>
  <c r="C106" i="20"/>
  <c r="D106" i="20" s="1"/>
  <c r="C106" i="29"/>
  <c r="D106" i="29" s="1"/>
  <c r="F106" i="29" s="1"/>
  <c r="C110" i="24"/>
  <c r="D110" i="24" s="1"/>
  <c r="C110" i="20"/>
  <c r="D110" i="20" s="1"/>
  <c r="C110" i="29"/>
  <c r="D110" i="29" s="1"/>
  <c r="F110" i="29" s="1"/>
  <c r="D114" i="19"/>
  <c r="C118" i="21"/>
  <c r="D118" i="21" s="1"/>
  <c r="F118" i="21" s="1"/>
  <c r="C118" i="29"/>
  <c r="D118" i="29" s="1"/>
  <c r="C52" i="24"/>
  <c r="D52" i="24" s="1"/>
  <c r="E52" i="24" s="1"/>
  <c r="G52" i="24" s="1"/>
  <c r="D36" i="21"/>
  <c r="E36" i="21" s="1"/>
  <c r="G36" i="21" s="1"/>
  <c r="D52" i="21"/>
  <c r="E52" i="21" s="1"/>
  <c r="G52" i="21" s="1"/>
  <c r="D92" i="21"/>
  <c r="E92" i="21" s="1"/>
  <c r="G92" i="21" s="1"/>
  <c r="D108" i="21"/>
  <c r="E108" i="21" s="1"/>
  <c r="G108" i="21" s="1"/>
  <c r="C40" i="19"/>
  <c r="D40" i="19" s="1"/>
  <c r="C96" i="19"/>
  <c r="D96" i="19" s="1"/>
  <c r="D8" i="30"/>
  <c r="F8" i="30" s="1"/>
  <c r="C7" i="29"/>
  <c r="D7" i="29" s="1"/>
  <c r="F7" i="29" s="1"/>
  <c r="C15" i="19"/>
  <c r="D15" i="19" s="1"/>
  <c r="E15" i="19" s="1"/>
  <c r="G15" i="19" s="1"/>
  <c r="D16" i="24"/>
  <c r="C16" i="23"/>
  <c r="D16" i="23" s="1"/>
  <c r="C15" i="20"/>
  <c r="D15" i="20" s="1"/>
  <c r="C23" i="23"/>
  <c r="D23" i="23" s="1"/>
  <c r="F23" i="23" s="1"/>
  <c r="D24" i="30"/>
  <c r="F24" i="30" s="1"/>
  <c r="C23" i="20"/>
  <c r="D23" i="20" s="1"/>
  <c r="C23" i="29"/>
  <c r="D23" i="29" s="1"/>
  <c r="F23" i="29" s="1"/>
  <c r="C26" i="18"/>
  <c r="D26" i="18" s="1"/>
  <c r="D28" i="23"/>
  <c r="C35" i="19"/>
  <c r="D35" i="19" s="1"/>
  <c r="D36" i="30"/>
  <c r="E36" i="30" s="1"/>
  <c r="G36" i="30" s="1"/>
  <c r="C35" i="20"/>
  <c r="D35" i="20" s="1"/>
  <c r="F35" i="20" s="1"/>
  <c r="C35" i="29"/>
  <c r="D35" i="29" s="1"/>
  <c r="D44" i="23"/>
  <c r="F44" i="23" s="1"/>
  <c r="C52" i="19"/>
  <c r="D52" i="19" s="1"/>
  <c r="C51" i="30"/>
  <c r="D51" i="30" s="1"/>
  <c r="C51" i="29"/>
  <c r="D51" i="29" s="1"/>
  <c r="C59" i="19"/>
  <c r="D59" i="19" s="1"/>
  <c r="C60" i="30"/>
  <c r="D60" i="30" s="1"/>
  <c r="C59" i="20"/>
  <c r="D59" i="20" s="1"/>
  <c r="C59" i="29"/>
  <c r="D59" i="29" s="1"/>
  <c r="C64" i="23"/>
  <c r="D64" i="23" s="1"/>
  <c r="D64" i="30"/>
  <c r="E64" i="30" s="1"/>
  <c r="G64" i="30" s="1"/>
  <c r="C63" i="20"/>
  <c r="D63" i="20" s="1"/>
  <c r="C63" i="29"/>
  <c r="D63" i="29" s="1"/>
  <c r="D72" i="24"/>
  <c r="E72" i="24" s="1"/>
  <c r="G72" i="24" s="1"/>
  <c r="C72" i="23"/>
  <c r="D72" i="23" s="1"/>
  <c r="C71" i="20"/>
  <c r="D71" i="20" s="1"/>
  <c r="D80" i="24"/>
  <c r="E80" i="24" s="1"/>
  <c r="G80" i="24" s="1"/>
  <c r="C80" i="23"/>
  <c r="D80" i="23" s="1"/>
  <c r="C79" i="20"/>
  <c r="D79" i="20" s="1"/>
  <c r="C92" i="19"/>
  <c r="D92" i="19" s="1"/>
  <c r="D92" i="29"/>
  <c r="C99" i="19"/>
  <c r="D99" i="19" s="1"/>
  <c r="D100" i="30"/>
  <c r="F100" i="30" s="1"/>
  <c r="C99" i="20"/>
  <c r="D99" i="20" s="1"/>
  <c r="C99" i="29"/>
  <c r="D99" i="29" s="1"/>
  <c r="D108" i="23"/>
  <c r="C107" i="20"/>
  <c r="D107" i="20" s="1"/>
  <c r="D112" i="24"/>
  <c r="C112" i="23"/>
  <c r="D112" i="23" s="1"/>
  <c r="C111" i="20"/>
  <c r="D111" i="20" s="1"/>
  <c r="C37" i="24"/>
  <c r="D37" i="24" s="1"/>
  <c r="F37" i="24" s="1"/>
  <c r="C69" i="24"/>
  <c r="D69" i="24" s="1"/>
  <c r="F69" i="24" s="1"/>
  <c r="C12" i="21"/>
  <c r="D12" i="21" s="1"/>
  <c r="E12" i="21" s="1"/>
  <c r="G12" i="21" s="1"/>
  <c r="C28" i="21"/>
  <c r="D28" i="21" s="1"/>
  <c r="F28" i="21" s="1"/>
  <c r="C60" i="21"/>
  <c r="D60" i="21" s="1"/>
  <c r="E60" i="21" s="1"/>
  <c r="G60" i="21" s="1"/>
  <c r="C76" i="21"/>
  <c r="D76" i="21" s="1"/>
  <c r="E76" i="21" s="1"/>
  <c r="G76" i="21" s="1"/>
  <c r="C8" i="18"/>
  <c r="D8" i="18" s="1"/>
  <c r="F8" i="18" s="1"/>
  <c r="C9" i="24"/>
  <c r="D9" i="24" s="1"/>
  <c r="F9" i="24" s="1"/>
  <c r="C8" i="29"/>
  <c r="D8" i="29" s="1"/>
  <c r="C17" i="30"/>
  <c r="D17" i="30" s="1"/>
  <c r="F17" i="30" s="1"/>
  <c r="C24" i="18"/>
  <c r="D24" i="18" s="1"/>
  <c r="F24" i="18" s="1"/>
  <c r="C25" i="24"/>
  <c r="D25" i="24" s="1"/>
  <c r="F25" i="24" s="1"/>
  <c r="C24" i="29"/>
  <c r="D24" i="29" s="1"/>
  <c r="C37" i="23"/>
  <c r="D37" i="23" s="1"/>
  <c r="F37" i="23" s="1"/>
  <c r="C37" i="20"/>
  <c r="D37" i="20" s="1"/>
  <c r="C49" i="30"/>
  <c r="D49" i="30" s="1"/>
  <c r="C57" i="24"/>
  <c r="D57" i="24" s="1"/>
  <c r="F57" i="24" s="1"/>
  <c r="C57" i="20"/>
  <c r="D57" i="20" s="1"/>
  <c r="F57" i="20" s="1"/>
  <c r="C65" i="24"/>
  <c r="D65" i="24" s="1"/>
  <c r="C64" i="29"/>
  <c r="D64" i="29" s="1"/>
  <c r="E64" i="29" s="1"/>
  <c r="G64" i="29" s="1"/>
  <c r="C73" i="30"/>
  <c r="D73" i="30" s="1"/>
  <c r="F73" i="30" s="1"/>
  <c r="D71" i="29"/>
  <c r="C81" i="30"/>
  <c r="D81" i="30" s="1"/>
  <c r="F81" i="30" s="1"/>
  <c r="C84" i="23"/>
  <c r="D84" i="23" s="1"/>
  <c r="C92" i="23"/>
  <c r="D92" i="23" s="1"/>
  <c r="C101" i="20"/>
  <c r="D101" i="20" s="1"/>
  <c r="C108" i="29"/>
  <c r="D108" i="29" s="1"/>
  <c r="E108" i="29" s="1"/>
  <c r="G108" i="29" s="1"/>
  <c r="C113" i="30"/>
  <c r="D113" i="30" s="1"/>
  <c r="F113" i="30" s="1"/>
  <c r="C6" i="28"/>
  <c r="C7" i="28" s="1"/>
  <c r="C94" i="18"/>
  <c r="D94" i="18" s="1"/>
  <c r="C110" i="18"/>
  <c r="D110" i="18" s="1"/>
  <c r="E110" i="18" s="1"/>
  <c r="G110" i="18" s="1"/>
  <c r="C105" i="17"/>
  <c r="D105" i="17" s="1"/>
  <c r="C89" i="17"/>
  <c r="D89" i="17" s="1"/>
  <c r="C73" i="17"/>
  <c r="D73" i="17" s="1"/>
  <c r="C57" i="17"/>
  <c r="D57" i="17" s="1"/>
  <c r="E57" i="17" s="1"/>
  <c r="G57" i="17" s="1"/>
  <c r="C41" i="17"/>
  <c r="D41" i="17" s="1"/>
  <c r="C25" i="17"/>
  <c r="D25" i="17" s="1"/>
  <c r="D46" i="23"/>
  <c r="F46" i="23" s="1"/>
  <c r="C94" i="23"/>
  <c r="D94" i="23" s="1"/>
  <c r="E94" i="23" s="1"/>
  <c r="G94" i="23" s="1"/>
  <c r="C20" i="24"/>
  <c r="D20" i="24" s="1"/>
  <c r="C36" i="24"/>
  <c r="D36" i="24" s="1"/>
  <c r="E36" i="24" s="1"/>
  <c r="G36" i="24" s="1"/>
  <c r="D88" i="24"/>
  <c r="E88" i="24" s="1"/>
  <c r="G88" i="24" s="1"/>
  <c r="D20" i="19"/>
  <c r="F20" i="19" s="1"/>
  <c r="D13" i="20"/>
  <c r="D21" i="20"/>
  <c r="D29" i="20"/>
  <c r="E29" i="20" s="1"/>
  <c r="G29" i="20" s="1"/>
  <c r="D45" i="20"/>
  <c r="F45" i="20" s="1"/>
  <c r="D65" i="20"/>
  <c r="F65" i="20" s="1"/>
  <c r="D77" i="20"/>
  <c r="C85" i="20"/>
  <c r="D85" i="20" s="1"/>
  <c r="F85" i="20" s="1"/>
  <c r="D97" i="20"/>
  <c r="F97" i="20" s="1"/>
  <c r="D11" i="30"/>
  <c r="F11" i="30" s="1"/>
  <c r="C39" i="30"/>
  <c r="D39" i="30" s="1"/>
  <c r="E39" i="30" s="1"/>
  <c r="G39" i="30" s="1"/>
  <c r="D47" i="30"/>
  <c r="E47" i="30" s="1"/>
  <c r="G47" i="30" s="1"/>
  <c r="D87" i="30"/>
  <c r="E87" i="30" s="1"/>
  <c r="G87" i="30" s="1"/>
  <c r="C91" i="30"/>
  <c r="D91" i="30" s="1"/>
  <c r="D6" i="29"/>
  <c r="F6" i="29" s="1"/>
  <c r="D112" i="29"/>
  <c r="E112" i="29" s="1"/>
  <c r="G112" i="29" s="1"/>
  <c r="C52" i="29"/>
  <c r="D52" i="29" s="1"/>
  <c r="E52" i="29" s="1"/>
  <c r="G52" i="29" s="1"/>
  <c r="C62" i="21"/>
  <c r="D62" i="21" s="1"/>
  <c r="F62" i="21" s="1"/>
  <c r="C50" i="21"/>
  <c r="D50" i="21" s="1"/>
  <c r="F50" i="21" s="1"/>
  <c r="C42" i="21"/>
  <c r="D42" i="21" s="1"/>
  <c r="F42" i="21" s="1"/>
  <c r="C18" i="21"/>
  <c r="D18" i="21" s="1"/>
  <c r="F18" i="21" s="1"/>
  <c r="C14" i="21"/>
  <c r="D14" i="21" s="1"/>
  <c r="C10" i="21"/>
  <c r="D10" i="21" s="1"/>
  <c r="C9" i="18"/>
  <c r="D9" i="18" s="1"/>
  <c r="C17" i="18"/>
  <c r="D17" i="18" s="1"/>
  <c r="E17" i="18" s="1"/>
  <c r="G17" i="18" s="1"/>
  <c r="C84" i="18"/>
  <c r="D84" i="18" s="1"/>
  <c r="E84" i="18" s="1"/>
  <c r="G84" i="18" s="1"/>
  <c r="C87" i="18"/>
  <c r="D87" i="18" s="1"/>
  <c r="C103" i="18"/>
  <c r="D103" i="18" s="1"/>
  <c r="C112" i="17"/>
  <c r="D112" i="17" s="1"/>
  <c r="F112" i="17" s="1"/>
  <c r="C108" i="17"/>
  <c r="D108" i="17" s="1"/>
  <c r="C96" i="17"/>
  <c r="D96" i="17" s="1"/>
  <c r="C92" i="17"/>
  <c r="D92" i="17" s="1"/>
  <c r="C80" i="17"/>
  <c r="D80" i="17" s="1"/>
  <c r="E80" i="17" s="1"/>
  <c r="G80" i="17" s="1"/>
  <c r="C76" i="17"/>
  <c r="D76" i="17" s="1"/>
  <c r="C64" i="17"/>
  <c r="D64" i="17" s="1"/>
  <c r="C60" i="17"/>
  <c r="D60" i="17" s="1"/>
  <c r="C48" i="17"/>
  <c r="D48" i="17" s="1"/>
  <c r="F48" i="17" s="1"/>
  <c r="C44" i="17"/>
  <c r="D44" i="17" s="1"/>
  <c r="C32" i="17"/>
  <c r="D32" i="17" s="1"/>
  <c r="C28" i="17"/>
  <c r="D28" i="17" s="1"/>
  <c r="C16" i="17"/>
  <c r="D16" i="17" s="1"/>
  <c r="E16" i="17" s="1"/>
  <c r="G16" i="17" s="1"/>
  <c r="C12" i="17"/>
  <c r="D12" i="17" s="1"/>
  <c r="C8" i="23"/>
  <c r="D8" i="23" s="1"/>
  <c r="C24" i="23"/>
  <c r="D24" i="23" s="1"/>
  <c r="F24" i="23" s="1"/>
  <c r="C32" i="23"/>
  <c r="D32" i="23" s="1"/>
  <c r="E32" i="23" s="1"/>
  <c r="G32" i="23" s="1"/>
  <c r="C36" i="23"/>
  <c r="D36" i="23" s="1"/>
  <c r="F36" i="23" s="1"/>
  <c r="C47" i="23"/>
  <c r="D47" i="23" s="1"/>
  <c r="E47" i="23" s="1"/>
  <c r="G47" i="23" s="1"/>
  <c r="D51" i="23"/>
  <c r="F51" i="23" s="1"/>
  <c r="D59" i="23"/>
  <c r="F59" i="23" s="1"/>
  <c r="C63" i="23"/>
  <c r="D63" i="23" s="1"/>
  <c r="C71" i="23"/>
  <c r="D71" i="23" s="1"/>
  <c r="C79" i="23"/>
  <c r="D79" i="23" s="1"/>
  <c r="D83" i="23"/>
  <c r="F83" i="23" s="1"/>
  <c r="D91" i="23"/>
  <c r="C103" i="23"/>
  <c r="D103" i="23" s="1"/>
  <c r="C111" i="23"/>
  <c r="D111" i="23" s="1"/>
  <c r="C115" i="23"/>
  <c r="D115" i="23" s="1"/>
  <c r="E115" i="23" s="1"/>
  <c r="G115" i="23" s="1"/>
  <c r="D13" i="24"/>
  <c r="F13" i="24" s="1"/>
  <c r="C17" i="24"/>
  <c r="D17" i="24" s="1"/>
  <c r="F17" i="24" s="1"/>
  <c r="C29" i="24"/>
  <c r="D29" i="24" s="1"/>
  <c r="F29" i="24" s="1"/>
  <c r="C49" i="24"/>
  <c r="D49" i="24" s="1"/>
  <c r="F49" i="24" s="1"/>
  <c r="C61" i="24"/>
  <c r="D61" i="24" s="1"/>
  <c r="F61" i="24" s="1"/>
  <c r="D73" i="24"/>
  <c r="F73" i="24" s="1"/>
  <c r="D77" i="24"/>
  <c r="F77" i="24" s="1"/>
  <c r="C81" i="24"/>
  <c r="D81" i="24" s="1"/>
  <c r="F81" i="24" s="1"/>
  <c r="C85" i="24"/>
  <c r="D85" i="24" s="1"/>
  <c r="F85" i="24" s="1"/>
  <c r="C89" i="24"/>
  <c r="D89" i="24" s="1"/>
  <c r="F89" i="24" s="1"/>
  <c r="C93" i="24"/>
  <c r="D93" i="24" s="1"/>
  <c r="F93" i="24" s="1"/>
  <c r="D97" i="24"/>
  <c r="F97" i="24" s="1"/>
  <c r="D101" i="24"/>
  <c r="F101" i="24" s="1"/>
  <c r="D109" i="24"/>
  <c r="F109" i="24" s="1"/>
  <c r="C113" i="24"/>
  <c r="D113" i="24" s="1"/>
  <c r="F113" i="24" s="1"/>
  <c r="C115" i="19"/>
  <c r="D115" i="19" s="1"/>
  <c r="F115" i="19" s="1"/>
  <c r="D111" i="19"/>
  <c r="D107" i="19"/>
  <c r="D103" i="19"/>
  <c r="C95" i="19"/>
  <c r="D95" i="19" s="1"/>
  <c r="F95" i="19" s="1"/>
  <c r="C91" i="19"/>
  <c r="D91" i="19" s="1"/>
  <c r="C87" i="19"/>
  <c r="D87" i="19" s="1"/>
  <c r="C75" i="19"/>
  <c r="D75" i="19" s="1"/>
  <c r="F75" i="19" s="1"/>
  <c r="D67" i="19"/>
  <c r="F67" i="19" s="1"/>
  <c r="C63" i="19"/>
  <c r="D63" i="19" s="1"/>
  <c r="C55" i="19"/>
  <c r="D55" i="19" s="1"/>
  <c r="C51" i="19"/>
  <c r="D51" i="19" s="1"/>
  <c r="F51" i="19" s="1"/>
  <c r="C43" i="19"/>
  <c r="D43" i="19" s="1"/>
  <c r="F43" i="19" s="1"/>
  <c r="C39" i="19"/>
  <c r="D39" i="19" s="1"/>
  <c r="C31" i="19"/>
  <c r="D31" i="19" s="1"/>
  <c r="E31" i="19" s="1"/>
  <c r="G31" i="19" s="1"/>
  <c r="C27" i="19"/>
  <c r="D27" i="19" s="1"/>
  <c r="E27" i="19" s="1"/>
  <c r="G27" i="19" s="1"/>
  <c r="C23" i="19"/>
  <c r="D23" i="19" s="1"/>
  <c r="E23" i="19" s="1"/>
  <c r="G23" i="19" s="1"/>
  <c r="C19" i="19"/>
  <c r="D19" i="19" s="1"/>
  <c r="E19" i="19" s="1"/>
  <c r="G19" i="19" s="1"/>
  <c r="C11" i="19"/>
  <c r="D11" i="19" s="1"/>
  <c r="E11" i="19" s="1"/>
  <c r="G11" i="19" s="1"/>
  <c r="C7" i="19"/>
  <c r="D7" i="19" s="1"/>
  <c r="E7" i="19" s="1"/>
  <c r="G7" i="19" s="1"/>
  <c r="C10" i="20"/>
  <c r="D10" i="20" s="1"/>
  <c r="F10" i="20" s="1"/>
  <c r="C38" i="20"/>
  <c r="D38" i="20" s="1"/>
  <c r="C42" i="20"/>
  <c r="D42" i="20" s="1"/>
  <c r="D58" i="20"/>
  <c r="E58" i="20" s="1"/>
  <c r="G58" i="20" s="1"/>
  <c r="C62" i="20"/>
  <c r="D62" i="20" s="1"/>
  <c r="F62" i="20" s="1"/>
  <c r="C66" i="20"/>
  <c r="D66" i="20" s="1"/>
  <c r="C74" i="20"/>
  <c r="D74" i="20" s="1"/>
  <c r="D82" i="20"/>
  <c r="C94" i="20"/>
  <c r="D94" i="20" s="1"/>
  <c r="F94" i="20" s="1"/>
  <c r="C118" i="20"/>
  <c r="D118" i="20" s="1"/>
  <c r="C16" i="30"/>
  <c r="D16" i="30" s="1"/>
  <c r="F16" i="30" s="1"/>
  <c r="C20" i="30"/>
  <c r="D20" i="30" s="1"/>
  <c r="F20" i="30" s="1"/>
  <c r="C28" i="30"/>
  <c r="D28" i="30" s="1"/>
  <c r="F28" i="30" s="1"/>
  <c r="C44" i="30"/>
  <c r="D44" i="30" s="1"/>
  <c r="F44" i="30" s="1"/>
  <c r="C52" i="30"/>
  <c r="D52" i="30" s="1"/>
  <c r="E52" i="30" s="1"/>
  <c r="G52" i="30" s="1"/>
  <c r="D56" i="30"/>
  <c r="E56" i="30" s="1"/>
  <c r="G56" i="30" s="1"/>
  <c r="C72" i="30"/>
  <c r="D72" i="30" s="1"/>
  <c r="F72" i="30" s="1"/>
  <c r="C80" i="30"/>
  <c r="D80" i="30" s="1"/>
  <c r="C88" i="30"/>
  <c r="D88" i="30" s="1"/>
  <c r="E88" i="30" s="1"/>
  <c r="G88" i="30" s="1"/>
  <c r="C108" i="30"/>
  <c r="D108" i="30" s="1"/>
  <c r="F108" i="30" s="1"/>
  <c r="C112" i="30"/>
  <c r="D112" i="30" s="1"/>
  <c r="E112" i="30" s="1"/>
  <c r="G112" i="30" s="1"/>
  <c r="C119" i="29"/>
  <c r="D119" i="29" s="1"/>
  <c r="C111" i="29"/>
  <c r="D111" i="29" s="1"/>
  <c r="C107" i="29"/>
  <c r="D107" i="29" s="1"/>
  <c r="C91" i="29"/>
  <c r="D91" i="29" s="1"/>
  <c r="F91" i="29" s="1"/>
  <c r="C87" i="29"/>
  <c r="D87" i="29" s="1"/>
  <c r="C79" i="29"/>
  <c r="D79" i="29" s="1"/>
  <c r="C67" i="29"/>
  <c r="D67" i="29" s="1"/>
  <c r="C55" i="29"/>
  <c r="D55" i="29" s="1"/>
  <c r="F55" i="29" s="1"/>
  <c r="C43" i="29"/>
  <c r="D43" i="29" s="1"/>
  <c r="C39" i="29"/>
  <c r="D39" i="29" s="1"/>
  <c r="C27" i="29"/>
  <c r="D27" i="29" s="1"/>
  <c r="E27" i="29" s="1"/>
  <c r="G27" i="29" s="1"/>
  <c r="C15" i="29"/>
  <c r="D15" i="29" s="1"/>
  <c r="F15" i="29" s="1"/>
  <c r="C117" i="21"/>
  <c r="D117" i="21" s="1"/>
  <c r="E117" i="21" s="1"/>
  <c r="G117" i="21" s="1"/>
  <c r="D97" i="21"/>
  <c r="E97" i="21" s="1"/>
  <c r="G97" i="21" s="1"/>
  <c r="D93" i="21"/>
  <c r="E93" i="21" s="1"/>
  <c r="G93" i="21" s="1"/>
  <c r="D89" i="21"/>
  <c r="E89" i="21" s="1"/>
  <c r="G89" i="21" s="1"/>
  <c r="D85" i="21"/>
  <c r="F85" i="21" s="1"/>
  <c r="D65" i="21"/>
  <c r="F65" i="21" s="1"/>
  <c r="C61" i="21"/>
  <c r="D61" i="21" s="1"/>
  <c r="D57" i="21"/>
  <c r="E57" i="21" s="1"/>
  <c r="G57" i="21" s="1"/>
  <c r="D53" i="21"/>
  <c r="C45" i="21"/>
  <c r="D45" i="21" s="1"/>
  <c r="C29" i="21"/>
  <c r="D29" i="21" s="1"/>
  <c r="E29" i="21" s="1"/>
  <c r="G29" i="21" s="1"/>
  <c r="C25" i="21"/>
  <c r="D25" i="21" s="1"/>
  <c r="E25" i="21" s="1"/>
  <c r="G25" i="21" s="1"/>
  <c r="D21" i="21"/>
  <c r="F21" i="21" s="1"/>
  <c r="D7" i="23"/>
  <c r="F7" i="23" s="1"/>
  <c r="D19" i="23"/>
  <c r="F19" i="23" s="1"/>
  <c r="D106" i="23"/>
  <c r="F106" i="23" s="1"/>
  <c r="D24" i="24"/>
  <c r="D109" i="20"/>
  <c r="D15" i="30"/>
  <c r="E15" i="30" s="1"/>
  <c r="G15" i="30" s="1"/>
  <c r="D43" i="30"/>
  <c r="E43" i="30" s="1"/>
  <c r="G43" i="30" s="1"/>
  <c r="D111" i="30"/>
  <c r="D80" i="29"/>
  <c r="D48" i="29"/>
  <c r="E48" i="29" s="1"/>
  <c r="G48" i="29" s="1"/>
  <c r="D28" i="29"/>
  <c r="F28" i="29" s="1"/>
  <c r="D20" i="29"/>
  <c r="D16" i="29"/>
  <c r="D90" i="21"/>
  <c r="F90" i="21" s="1"/>
  <c r="D58" i="21"/>
  <c r="F58" i="21" s="1"/>
  <c r="D34" i="21"/>
  <c r="C41" i="18"/>
  <c r="D41" i="18" s="1"/>
  <c r="D103" i="17"/>
  <c r="E103" i="17" s="1"/>
  <c r="G103" i="17" s="1"/>
  <c r="D87" i="17"/>
  <c r="E87" i="17" s="1"/>
  <c r="G87" i="17" s="1"/>
  <c r="D71" i="17"/>
  <c r="D55" i="17"/>
  <c r="D39" i="17"/>
  <c r="E39" i="17" s="1"/>
  <c r="G39" i="17" s="1"/>
  <c r="D23" i="17"/>
  <c r="E23" i="17" s="1"/>
  <c r="G23" i="17" s="1"/>
  <c r="D7" i="17"/>
  <c r="D41" i="23"/>
  <c r="F41" i="23" s="1"/>
  <c r="D100" i="23"/>
  <c r="F100" i="23" s="1"/>
  <c r="D10" i="24"/>
  <c r="F10" i="24" s="1"/>
  <c r="D118" i="24"/>
  <c r="D98" i="19"/>
  <c r="D74" i="19"/>
  <c r="F74" i="19" s="1"/>
  <c r="D46" i="19"/>
  <c r="E46" i="19" s="1"/>
  <c r="G46" i="19" s="1"/>
  <c r="D30" i="19"/>
  <c r="D14" i="19"/>
  <c r="D91" i="20"/>
  <c r="F91" i="20" s="1"/>
  <c r="D115" i="20"/>
  <c r="F115" i="20" s="1"/>
  <c r="D69" i="30"/>
  <c r="F69" i="30" s="1"/>
  <c r="D105" i="30"/>
  <c r="F105" i="30" s="1"/>
  <c r="D90" i="29"/>
  <c r="E90" i="29" s="1"/>
  <c r="G90" i="29" s="1"/>
  <c r="D58" i="29"/>
  <c r="F58" i="29" s="1"/>
  <c r="D34" i="29"/>
  <c r="D112" i="21"/>
  <c r="E112" i="21" s="1"/>
  <c r="G112" i="21" s="1"/>
  <c r="D104" i="21"/>
  <c r="E104" i="21" s="1"/>
  <c r="G104" i="21" s="1"/>
  <c r="D100" i="21"/>
  <c r="E100" i="21" s="1"/>
  <c r="G100" i="21" s="1"/>
  <c r="D16" i="21"/>
  <c r="F16" i="21" s="1"/>
  <c r="F43" i="23"/>
  <c r="F72" i="24"/>
  <c r="F12" i="21"/>
  <c r="E112" i="18"/>
  <c r="G112" i="18" s="1"/>
  <c r="F112" i="18"/>
  <c r="E68" i="23"/>
  <c r="G68" i="23" s="1"/>
  <c r="F68" i="23"/>
  <c r="F20" i="24"/>
  <c r="E20" i="24"/>
  <c r="G20" i="24" s="1"/>
  <c r="E60" i="30"/>
  <c r="G60" i="30" s="1"/>
  <c r="F60" i="30"/>
  <c r="F113" i="18"/>
  <c r="E113" i="18"/>
  <c r="G113" i="18" s="1"/>
  <c r="F69" i="23"/>
  <c r="E69" i="23"/>
  <c r="G69" i="23" s="1"/>
  <c r="F84" i="23"/>
  <c r="E84" i="23"/>
  <c r="G84" i="23" s="1"/>
  <c r="E100" i="23"/>
  <c r="G100" i="23" s="1"/>
  <c r="E22" i="18"/>
  <c r="G22" i="18" s="1"/>
  <c r="F22" i="18"/>
  <c r="F85" i="23"/>
  <c r="E85" i="23"/>
  <c r="G85" i="23" s="1"/>
  <c r="F101" i="23"/>
  <c r="E101" i="23"/>
  <c r="G101" i="23" s="1"/>
  <c r="E80" i="30"/>
  <c r="G80" i="30" s="1"/>
  <c r="F80" i="30"/>
  <c r="E19" i="24"/>
  <c r="G19" i="24" s="1"/>
  <c r="F19" i="24"/>
  <c r="E40" i="30"/>
  <c r="G40" i="30" s="1"/>
  <c r="E37" i="18"/>
  <c r="G37" i="18" s="1"/>
  <c r="F56" i="18"/>
  <c r="F72" i="18"/>
  <c r="E20" i="21"/>
  <c r="G20" i="21" s="1"/>
  <c r="F108" i="21"/>
  <c r="F52" i="24"/>
  <c r="F108" i="29"/>
  <c r="F104" i="18"/>
  <c r="F56" i="23"/>
  <c r="F92" i="23"/>
  <c r="E92" i="23"/>
  <c r="G92" i="23" s="1"/>
  <c r="F11" i="24"/>
  <c r="E11" i="24"/>
  <c r="G11" i="24" s="1"/>
  <c r="E96" i="30"/>
  <c r="G96" i="30" s="1"/>
  <c r="F96" i="30"/>
  <c r="E31" i="30"/>
  <c r="G31" i="30" s="1"/>
  <c r="F31" i="30"/>
  <c r="E72" i="30"/>
  <c r="G72" i="30" s="1"/>
  <c r="F68" i="18"/>
  <c r="E68" i="18"/>
  <c r="G68" i="18" s="1"/>
  <c r="F61" i="23"/>
  <c r="E61" i="23"/>
  <c r="G61" i="23" s="1"/>
  <c r="F93" i="23"/>
  <c r="E93" i="23"/>
  <c r="G93" i="23" s="1"/>
  <c r="F12" i="24"/>
  <c r="E12" i="24"/>
  <c r="G12" i="24" s="1"/>
  <c r="E96" i="24"/>
  <c r="G96" i="24" s="1"/>
  <c r="F96" i="24"/>
  <c r="F116" i="20"/>
  <c r="E116" i="20"/>
  <c r="G116" i="20" s="1"/>
  <c r="F41" i="18"/>
  <c r="E41" i="18"/>
  <c r="G41" i="18" s="1"/>
  <c r="F69" i="18"/>
  <c r="E69" i="18"/>
  <c r="G69" i="18" s="1"/>
  <c r="F76" i="23"/>
  <c r="E76" i="23"/>
  <c r="G76" i="23" s="1"/>
  <c r="F108" i="23"/>
  <c r="E108" i="23"/>
  <c r="G108" i="23" s="1"/>
  <c r="F27" i="24"/>
  <c r="E27" i="24"/>
  <c r="G27" i="24" s="1"/>
  <c r="E104" i="30"/>
  <c r="G104" i="30" s="1"/>
  <c r="F104" i="30"/>
  <c r="F97" i="18"/>
  <c r="E97" i="18"/>
  <c r="G97" i="18" s="1"/>
  <c r="F77" i="23"/>
  <c r="E77" i="23"/>
  <c r="G77" i="23" s="1"/>
  <c r="F109" i="23"/>
  <c r="E109" i="23"/>
  <c r="G109" i="23" s="1"/>
  <c r="E104" i="24"/>
  <c r="G104" i="24" s="1"/>
  <c r="F104" i="24"/>
  <c r="E112" i="24"/>
  <c r="G112" i="24" s="1"/>
  <c r="F112" i="24"/>
  <c r="E7" i="30"/>
  <c r="G7" i="30" s="1"/>
  <c r="F7" i="30"/>
  <c r="F15" i="30"/>
  <c r="F18" i="18"/>
  <c r="F48" i="18"/>
  <c r="F36" i="21"/>
  <c r="F76" i="21"/>
  <c r="E60" i="23"/>
  <c r="G60" i="23" s="1"/>
  <c r="F35" i="24"/>
  <c r="F69" i="29"/>
  <c r="F89" i="29"/>
  <c r="E48" i="30"/>
  <c r="G48" i="30" s="1"/>
  <c r="F64" i="30"/>
  <c r="F23" i="30"/>
  <c r="F36" i="30"/>
  <c r="F80" i="18"/>
  <c r="E93" i="18"/>
  <c r="G93" i="18" s="1"/>
  <c r="E28" i="24"/>
  <c r="G28" i="24" s="1"/>
  <c r="F39" i="30"/>
  <c r="F88" i="30"/>
  <c r="C8" i="28"/>
  <c r="D8" i="28" s="1"/>
  <c r="F8" i="28" s="1"/>
  <c r="D7" i="28"/>
  <c r="E7" i="28" s="1"/>
  <c r="C8" i="27"/>
  <c r="C9" i="27" s="1"/>
  <c r="D7" i="27"/>
  <c r="F7" i="27" s="1"/>
  <c r="C8" i="26"/>
  <c r="D7" i="26"/>
  <c r="F7" i="26" s="1"/>
  <c r="C8" i="25"/>
  <c r="D7" i="25"/>
  <c r="E7" i="25" s="1"/>
  <c r="F8" i="24"/>
  <c r="E8" i="24"/>
  <c r="G8" i="24" s="1"/>
  <c r="F24" i="24"/>
  <c r="E24" i="24"/>
  <c r="G24" i="24" s="1"/>
  <c r="F31" i="24"/>
  <c r="E31" i="24"/>
  <c r="G31" i="24" s="1"/>
  <c r="F15" i="24"/>
  <c r="E15" i="24"/>
  <c r="G15" i="24" s="1"/>
  <c r="F32" i="24"/>
  <c r="E32" i="24"/>
  <c r="G32" i="24" s="1"/>
  <c r="F41" i="24"/>
  <c r="E41" i="24"/>
  <c r="G41" i="24" s="1"/>
  <c r="F45" i="24"/>
  <c r="E45" i="24"/>
  <c r="G45" i="24" s="1"/>
  <c r="E68" i="24"/>
  <c r="G68" i="24" s="1"/>
  <c r="F68" i="24"/>
  <c r="E77" i="24"/>
  <c r="G77" i="24" s="1"/>
  <c r="F16" i="24"/>
  <c r="E16" i="24"/>
  <c r="G16" i="24" s="1"/>
  <c r="F53" i="24"/>
  <c r="E53" i="24"/>
  <c r="G53" i="24" s="1"/>
  <c r="F65" i="24"/>
  <c r="E65" i="24"/>
  <c r="G65" i="24" s="1"/>
  <c r="F7" i="24"/>
  <c r="E7" i="24"/>
  <c r="F23" i="24"/>
  <c r="E23" i="24"/>
  <c r="G23" i="24" s="1"/>
  <c r="E37" i="24"/>
  <c r="G37" i="24" s="1"/>
  <c r="F44" i="24"/>
  <c r="E69" i="24"/>
  <c r="G69" i="24" s="1"/>
  <c r="E73" i="24"/>
  <c r="G73" i="24" s="1"/>
  <c r="F80" i="24"/>
  <c r="E92" i="24"/>
  <c r="G92" i="24" s="1"/>
  <c r="E100" i="24"/>
  <c r="G100" i="24" s="1"/>
  <c r="E101" i="24"/>
  <c r="G101" i="24" s="1"/>
  <c r="E108" i="24"/>
  <c r="G108" i="24" s="1"/>
  <c r="E109" i="24"/>
  <c r="G109" i="24" s="1"/>
  <c r="E116" i="24"/>
  <c r="G116" i="24" s="1"/>
  <c r="E117" i="24"/>
  <c r="G117" i="24" s="1"/>
  <c r="F36" i="24"/>
  <c r="E85" i="24"/>
  <c r="G85" i="24" s="1"/>
  <c r="E89" i="24"/>
  <c r="G89" i="24" s="1"/>
  <c r="E97" i="24"/>
  <c r="G97" i="24" s="1"/>
  <c r="E105" i="24"/>
  <c r="G105" i="24" s="1"/>
  <c r="F88" i="23"/>
  <c r="E88" i="23"/>
  <c r="G88" i="23" s="1"/>
  <c r="F104" i="23"/>
  <c r="E104" i="23"/>
  <c r="G104" i="23" s="1"/>
  <c r="E25" i="23"/>
  <c r="G25" i="23" s="1"/>
  <c r="F25" i="23"/>
  <c r="E29" i="23"/>
  <c r="G29" i="23" s="1"/>
  <c r="F29" i="23"/>
  <c r="E33" i="23"/>
  <c r="G33" i="23" s="1"/>
  <c r="F33" i="23"/>
  <c r="F57" i="23"/>
  <c r="E57" i="23"/>
  <c r="G57" i="23" s="1"/>
  <c r="F73" i="23"/>
  <c r="E73" i="23"/>
  <c r="G73" i="23" s="1"/>
  <c r="F89" i="23"/>
  <c r="E89" i="23"/>
  <c r="G89" i="23" s="1"/>
  <c r="F105" i="23"/>
  <c r="E105" i="23"/>
  <c r="G105" i="23" s="1"/>
  <c r="F64" i="23"/>
  <c r="E64" i="23"/>
  <c r="G64" i="23" s="1"/>
  <c r="F80" i="23"/>
  <c r="E80" i="23"/>
  <c r="G80" i="23" s="1"/>
  <c r="F96" i="23"/>
  <c r="E96" i="23"/>
  <c r="G96" i="23" s="1"/>
  <c r="F112" i="23"/>
  <c r="E112" i="23"/>
  <c r="G112" i="23" s="1"/>
  <c r="E9" i="23"/>
  <c r="G9" i="23" s="1"/>
  <c r="F9" i="23"/>
  <c r="E13" i="23"/>
  <c r="G13" i="23" s="1"/>
  <c r="F13" i="23"/>
  <c r="E17" i="23"/>
  <c r="G17" i="23" s="1"/>
  <c r="F17" i="23"/>
  <c r="F53" i="23"/>
  <c r="E53" i="23"/>
  <c r="G53" i="23" s="1"/>
  <c r="F65" i="23"/>
  <c r="E65" i="23"/>
  <c r="G65" i="23" s="1"/>
  <c r="F81" i="23"/>
  <c r="E81" i="23"/>
  <c r="G81" i="23" s="1"/>
  <c r="F97" i="23"/>
  <c r="E97" i="23"/>
  <c r="G97" i="23" s="1"/>
  <c r="F113" i="23"/>
  <c r="E113" i="23"/>
  <c r="G113" i="23" s="1"/>
  <c r="F116" i="23"/>
  <c r="E116" i="23"/>
  <c r="G116" i="23" s="1"/>
  <c r="F72" i="23"/>
  <c r="E72" i="23"/>
  <c r="G72" i="23" s="1"/>
  <c r="F117" i="23"/>
  <c r="E117" i="23"/>
  <c r="G117" i="23" s="1"/>
  <c r="F21" i="23"/>
  <c r="F35" i="23"/>
  <c r="F39" i="23"/>
  <c r="F47" i="23"/>
  <c r="F41" i="30"/>
  <c r="E41" i="30"/>
  <c r="G41" i="30" s="1"/>
  <c r="F49" i="30"/>
  <c r="E49" i="30"/>
  <c r="G49" i="30" s="1"/>
  <c r="E11" i="30"/>
  <c r="G11" i="30" s="1"/>
  <c r="E12" i="30"/>
  <c r="G12" i="30" s="1"/>
  <c r="E19" i="30"/>
  <c r="G19" i="30" s="1"/>
  <c r="E20" i="30"/>
  <c r="G20" i="30" s="1"/>
  <c r="E27" i="30"/>
  <c r="G27" i="30" s="1"/>
  <c r="F35" i="30"/>
  <c r="E44" i="30"/>
  <c r="G44" i="30" s="1"/>
  <c r="E45" i="30"/>
  <c r="G45" i="30" s="1"/>
  <c r="E53" i="30"/>
  <c r="G53" i="30" s="1"/>
  <c r="E57" i="30"/>
  <c r="G57" i="30" s="1"/>
  <c r="E68" i="30"/>
  <c r="G68" i="30" s="1"/>
  <c r="E69" i="30"/>
  <c r="G69" i="30" s="1"/>
  <c r="E76" i="30"/>
  <c r="G76" i="30" s="1"/>
  <c r="E77" i="30"/>
  <c r="G77" i="30" s="1"/>
  <c r="E84" i="30"/>
  <c r="G84" i="30" s="1"/>
  <c r="E85" i="30"/>
  <c r="G85" i="30" s="1"/>
  <c r="E92" i="30"/>
  <c r="G92" i="30" s="1"/>
  <c r="E93" i="30"/>
  <c r="G93" i="30" s="1"/>
  <c r="E100" i="30"/>
  <c r="G100" i="30" s="1"/>
  <c r="E101" i="30"/>
  <c r="G101" i="30" s="1"/>
  <c r="E109" i="30"/>
  <c r="G109" i="30" s="1"/>
  <c r="E116" i="30"/>
  <c r="G116" i="30" s="1"/>
  <c r="E117" i="30"/>
  <c r="G117" i="30" s="1"/>
  <c r="E8" i="30"/>
  <c r="G8" i="30" s="1"/>
  <c r="E16" i="30"/>
  <c r="G16" i="30" s="1"/>
  <c r="E24" i="30"/>
  <c r="G24" i="30" s="1"/>
  <c r="E32" i="30"/>
  <c r="G32" i="30" s="1"/>
  <c r="E37" i="30"/>
  <c r="G37" i="30" s="1"/>
  <c r="E61" i="30"/>
  <c r="G61" i="30" s="1"/>
  <c r="E65" i="30"/>
  <c r="G65" i="30" s="1"/>
  <c r="E73" i="30"/>
  <c r="G73" i="30" s="1"/>
  <c r="E81" i="30"/>
  <c r="G81" i="30" s="1"/>
  <c r="E89" i="30"/>
  <c r="G89" i="30" s="1"/>
  <c r="E97" i="30"/>
  <c r="G97" i="30" s="1"/>
  <c r="E105" i="30"/>
  <c r="G105" i="30" s="1"/>
  <c r="E113" i="30"/>
  <c r="G113" i="30" s="1"/>
  <c r="E28" i="21"/>
  <c r="G28" i="21" s="1"/>
  <c r="F80" i="21"/>
  <c r="E85" i="29"/>
  <c r="G85" i="29" s="1"/>
  <c r="E101" i="29"/>
  <c r="G101" i="29" s="1"/>
  <c r="E65" i="29"/>
  <c r="G65" i="29" s="1"/>
  <c r="F72" i="29"/>
  <c r="F53" i="20"/>
  <c r="E53" i="20"/>
  <c r="G53" i="20" s="1"/>
  <c r="F60" i="20"/>
  <c r="E60" i="20"/>
  <c r="G60" i="20" s="1"/>
  <c r="F92" i="20"/>
  <c r="E92" i="20"/>
  <c r="G92" i="20" s="1"/>
  <c r="F52" i="20"/>
  <c r="E52" i="20"/>
  <c r="G52" i="20" s="1"/>
  <c r="F77" i="20"/>
  <c r="E77" i="20"/>
  <c r="G77" i="20" s="1"/>
  <c r="F84" i="20"/>
  <c r="E84" i="20"/>
  <c r="G84" i="20" s="1"/>
  <c r="F109" i="20"/>
  <c r="E109" i="20"/>
  <c r="G109" i="20" s="1"/>
  <c r="F61" i="20"/>
  <c r="E61" i="20"/>
  <c r="G61" i="20" s="1"/>
  <c r="F68" i="20"/>
  <c r="E68" i="20"/>
  <c r="G68" i="20" s="1"/>
  <c r="F93" i="20"/>
  <c r="E93" i="20"/>
  <c r="G93" i="20" s="1"/>
  <c r="F100" i="20"/>
  <c r="E100" i="20"/>
  <c r="G100" i="20" s="1"/>
  <c r="F48" i="20"/>
  <c r="E48" i="20"/>
  <c r="G48" i="20" s="1"/>
  <c r="F69" i="20"/>
  <c r="E69" i="20"/>
  <c r="G69" i="20" s="1"/>
  <c r="F76" i="20"/>
  <c r="E76" i="20"/>
  <c r="G76" i="20" s="1"/>
  <c r="F101" i="20"/>
  <c r="E101" i="20"/>
  <c r="G101" i="20" s="1"/>
  <c r="F108" i="20"/>
  <c r="E108" i="20"/>
  <c r="G108" i="20" s="1"/>
  <c r="F117" i="20"/>
  <c r="E117" i="20"/>
  <c r="G117" i="20" s="1"/>
  <c r="E40" i="20"/>
  <c r="G40" i="20" s="1"/>
  <c r="F43" i="20"/>
  <c r="F73" i="18"/>
  <c r="E73" i="18"/>
  <c r="G73" i="18" s="1"/>
  <c r="F105" i="18"/>
  <c r="E105" i="18"/>
  <c r="G105" i="18" s="1"/>
  <c r="E10" i="18"/>
  <c r="G10" i="18" s="1"/>
  <c r="F10" i="18"/>
  <c r="E26" i="18"/>
  <c r="G26" i="18" s="1"/>
  <c r="F26" i="18"/>
  <c r="F57" i="18"/>
  <c r="E57" i="18"/>
  <c r="G57" i="18" s="1"/>
  <c r="F45" i="18"/>
  <c r="E45" i="18"/>
  <c r="G45" i="18" s="1"/>
  <c r="F81" i="18"/>
  <c r="E81" i="18"/>
  <c r="G81" i="18" s="1"/>
  <c r="F49" i="18"/>
  <c r="E49" i="18"/>
  <c r="G49" i="18" s="1"/>
  <c r="F53" i="18"/>
  <c r="E53" i="18"/>
  <c r="G53" i="18" s="1"/>
  <c r="F101" i="18"/>
  <c r="E101" i="18"/>
  <c r="G101" i="18" s="1"/>
  <c r="F77" i="18"/>
  <c r="E77" i="18"/>
  <c r="G77" i="18" s="1"/>
  <c r="F14" i="18"/>
  <c r="F30" i="18"/>
  <c r="E36" i="18"/>
  <c r="G36" i="18" s="1"/>
  <c r="E40" i="18"/>
  <c r="G40" i="18" s="1"/>
  <c r="E61" i="18"/>
  <c r="G61" i="18" s="1"/>
  <c r="E65" i="18"/>
  <c r="G65" i="18" s="1"/>
  <c r="E85" i="18"/>
  <c r="G85" i="18" s="1"/>
  <c r="E89" i="18"/>
  <c r="G89" i="18" s="1"/>
  <c r="F96" i="18"/>
  <c r="E108" i="18"/>
  <c r="G108" i="18" s="1"/>
  <c r="E109" i="18"/>
  <c r="G109" i="18" s="1"/>
  <c r="E116" i="18"/>
  <c r="G116" i="18" s="1"/>
  <c r="E117" i="18"/>
  <c r="G117" i="18" s="1"/>
  <c r="F64" i="18"/>
  <c r="F88" i="18"/>
  <c r="E119" i="17"/>
  <c r="E109" i="21"/>
  <c r="G109" i="21" s="1"/>
  <c r="F109" i="21"/>
  <c r="E105" i="21"/>
  <c r="G105" i="21" s="1"/>
  <c r="F105" i="21"/>
  <c r="F101" i="21"/>
  <c r="E101" i="21"/>
  <c r="G101" i="21" s="1"/>
  <c r="F89" i="21"/>
  <c r="E77" i="21"/>
  <c r="G77" i="21" s="1"/>
  <c r="F77" i="21"/>
  <c r="E73" i="21"/>
  <c r="G73" i="21" s="1"/>
  <c r="F73" i="21"/>
  <c r="E69" i="21"/>
  <c r="G69" i="21" s="1"/>
  <c r="F69" i="21"/>
  <c r="F57" i="21"/>
  <c r="F53" i="21"/>
  <c r="E53" i="21"/>
  <c r="G53" i="21" s="1"/>
  <c r="F49" i="21"/>
  <c r="E49" i="21"/>
  <c r="G49" i="21" s="1"/>
  <c r="F45" i="21"/>
  <c r="E45" i="21"/>
  <c r="G45" i="21" s="1"/>
  <c r="E37" i="21"/>
  <c r="G37" i="21" s="1"/>
  <c r="F37" i="21"/>
  <c r="F86" i="21"/>
  <c r="E86" i="21"/>
  <c r="G86" i="21" s="1"/>
  <c r="F54" i="21"/>
  <c r="E54" i="21"/>
  <c r="G54" i="21" s="1"/>
  <c r="F38" i="21"/>
  <c r="E38" i="21"/>
  <c r="G38" i="21" s="1"/>
  <c r="F48" i="21"/>
  <c r="E65" i="21"/>
  <c r="G65" i="21" s="1"/>
  <c r="E85" i="21"/>
  <c r="G85" i="21" s="1"/>
  <c r="E114" i="21"/>
  <c r="G114" i="21" s="1"/>
  <c r="E8" i="21"/>
  <c r="G8" i="21" s="1"/>
  <c r="E16" i="21"/>
  <c r="G16" i="21" s="1"/>
  <c r="E24" i="21"/>
  <c r="G24" i="21" s="1"/>
  <c r="E32" i="21"/>
  <c r="G32" i="21" s="1"/>
  <c r="E41" i="21"/>
  <c r="G41" i="21" s="1"/>
  <c r="E81" i="21"/>
  <c r="G81" i="21" s="1"/>
  <c r="F97" i="21"/>
  <c r="E113" i="21"/>
  <c r="G113" i="21" s="1"/>
  <c r="F117" i="21"/>
  <c r="F52" i="21"/>
  <c r="F72" i="21"/>
  <c r="E82" i="21"/>
  <c r="G82" i="21" s="1"/>
  <c r="F104" i="21"/>
  <c r="F90" i="29"/>
  <c r="F86" i="29"/>
  <c r="E86" i="29"/>
  <c r="G86" i="29" s="1"/>
  <c r="F82" i="29"/>
  <c r="E82" i="29"/>
  <c r="G82" i="29" s="1"/>
  <c r="E34" i="29"/>
  <c r="G34" i="29" s="1"/>
  <c r="F34" i="29"/>
  <c r="F30" i="29"/>
  <c r="E30" i="29"/>
  <c r="G30" i="29" s="1"/>
  <c r="E26" i="29"/>
  <c r="G26" i="29" s="1"/>
  <c r="E78" i="29"/>
  <c r="G78" i="29" s="1"/>
  <c r="E81" i="29"/>
  <c r="G81" i="29" s="1"/>
  <c r="E94" i="29"/>
  <c r="G94" i="29" s="1"/>
  <c r="E97" i="29"/>
  <c r="G97" i="29" s="1"/>
  <c r="E110" i="29"/>
  <c r="G110" i="29" s="1"/>
  <c r="E113" i="29"/>
  <c r="G113" i="29" s="1"/>
  <c r="E77" i="29"/>
  <c r="G77" i="29" s="1"/>
  <c r="E93" i="29"/>
  <c r="G93" i="29" s="1"/>
  <c r="E105" i="29"/>
  <c r="G105" i="29" s="1"/>
  <c r="E109" i="29"/>
  <c r="G109" i="29" s="1"/>
  <c r="F73" i="29"/>
  <c r="F76" i="29"/>
  <c r="F113" i="20"/>
  <c r="E113" i="20"/>
  <c r="G113" i="20" s="1"/>
  <c r="F44" i="20"/>
  <c r="E44" i="20"/>
  <c r="G44" i="20" s="1"/>
  <c r="E45" i="20"/>
  <c r="G45" i="20" s="1"/>
  <c r="E56" i="20"/>
  <c r="G56" i="20" s="1"/>
  <c r="E57" i="20"/>
  <c r="G57" i="20" s="1"/>
  <c r="E64" i="20"/>
  <c r="G64" i="20" s="1"/>
  <c r="E65" i="20"/>
  <c r="G65" i="20" s="1"/>
  <c r="E72" i="20"/>
  <c r="G72" i="20" s="1"/>
  <c r="E73" i="20"/>
  <c r="G73" i="20" s="1"/>
  <c r="E80" i="20"/>
  <c r="G80" i="20" s="1"/>
  <c r="E81" i="20"/>
  <c r="G81" i="20" s="1"/>
  <c r="E88" i="20"/>
  <c r="G88" i="20" s="1"/>
  <c r="E89" i="20"/>
  <c r="G89" i="20" s="1"/>
  <c r="E96" i="20"/>
  <c r="G96" i="20" s="1"/>
  <c r="E97" i="20"/>
  <c r="G97" i="20" s="1"/>
  <c r="E104" i="20"/>
  <c r="G104" i="20" s="1"/>
  <c r="E105" i="20"/>
  <c r="G105" i="20" s="1"/>
  <c r="E8" i="19"/>
  <c r="G8" i="19" s="1"/>
  <c r="F8" i="19"/>
  <c r="F19" i="19"/>
  <c r="F42" i="30"/>
  <c r="E42" i="30"/>
  <c r="G42" i="30" s="1"/>
  <c r="F10" i="30"/>
  <c r="E10" i="30"/>
  <c r="G10" i="30" s="1"/>
  <c r="F18" i="30"/>
  <c r="E18" i="30"/>
  <c r="G18" i="30" s="1"/>
  <c r="F26" i="30"/>
  <c r="E26" i="30"/>
  <c r="G26" i="30" s="1"/>
  <c r="F46" i="30"/>
  <c r="E46" i="30"/>
  <c r="G46" i="30" s="1"/>
  <c r="F6" i="30"/>
  <c r="E6" i="30"/>
  <c r="F14" i="30"/>
  <c r="E14" i="30"/>
  <c r="G14" i="30" s="1"/>
  <c r="F22" i="30"/>
  <c r="E22" i="30"/>
  <c r="G22" i="30" s="1"/>
  <c r="F30" i="30"/>
  <c r="E30" i="30"/>
  <c r="G30" i="30" s="1"/>
  <c r="F38" i="30"/>
  <c r="E38" i="30"/>
  <c r="G38" i="30" s="1"/>
  <c r="F59" i="30"/>
  <c r="E59" i="30"/>
  <c r="G59" i="30" s="1"/>
  <c r="F94" i="30"/>
  <c r="E94" i="30"/>
  <c r="G94" i="30" s="1"/>
  <c r="F99" i="30"/>
  <c r="E99" i="30"/>
  <c r="G99" i="30" s="1"/>
  <c r="F110" i="30"/>
  <c r="E110" i="30"/>
  <c r="G110" i="30" s="1"/>
  <c r="E9" i="30"/>
  <c r="G9" i="30" s="1"/>
  <c r="E13" i="30"/>
  <c r="G13" i="30" s="1"/>
  <c r="E17" i="30"/>
  <c r="G17" i="30" s="1"/>
  <c r="E21" i="30"/>
  <c r="G21" i="30" s="1"/>
  <c r="E25" i="30"/>
  <c r="G25" i="30" s="1"/>
  <c r="E29" i="30"/>
  <c r="G29" i="30" s="1"/>
  <c r="E33" i="30"/>
  <c r="G33" i="30" s="1"/>
  <c r="E34" i="30"/>
  <c r="G34" i="30" s="1"/>
  <c r="F50" i="30"/>
  <c r="E50" i="30"/>
  <c r="G50" i="30" s="1"/>
  <c r="F52" i="30"/>
  <c r="F74" i="30"/>
  <c r="E74" i="30"/>
  <c r="G74" i="30" s="1"/>
  <c r="F79" i="30"/>
  <c r="E79" i="30"/>
  <c r="G79" i="30" s="1"/>
  <c r="F90" i="30"/>
  <c r="E90" i="30"/>
  <c r="G90" i="30" s="1"/>
  <c r="F95" i="30"/>
  <c r="E95" i="30"/>
  <c r="G95" i="30" s="1"/>
  <c r="F106" i="30"/>
  <c r="E106" i="30"/>
  <c r="G106" i="30" s="1"/>
  <c r="F111" i="30"/>
  <c r="E111" i="30"/>
  <c r="G111" i="30" s="1"/>
  <c r="F78" i="30"/>
  <c r="E78" i="30"/>
  <c r="G78" i="30" s="1"/>
  <c r="F51" i="30"/>
  <c r="E51" i="30"/>
  <c r="G51" i="30" s="1"/>
  <c r="F54" i="30"/>
  <c r="E54" i="30"/>
  <c r="G54" i="30" s="1"/>
  <c r="F62" i="30"/>
  <c r="E62" i="30"/>
  <c r="G62" i="30" s="1"/>
  <c r="F70" i="30"/>
  <c r="E70" i="30"/>
  <c r="G70" i="30" s="1"/>
  <c r="F75" i="30"/>
  <c r="E75" i="30"/>
  <c r="G75" i="30" s="1"/>
  <c r="F86" i="30"/>
  <c r="E86" i="30"/>
  <c r="G86" i="30" s="1"/>
  <c r="F91" i="30"/>
  <c r="E91" i="30"/>
  <c r="G91" i="30" s="1"/>
  <c r="F102" i="30"/>
  <c r="E102" i="30"/>
  <c r="G102" i="30" s="1"/>
  <c r="F107" i="30"/>
  <c r="E107" i="30"/>
  <c r="G107" i="30" s="1"/>
  <c r="F118" i="30"/>
  <c r="E118" i="30"/>
  <c r="G118" i="30" s="1"/>
  <c r="F67" i="30"/>
  <c r="E67" i="30"/>
  <c r="G67" i="30" s="1"/>
  <c r="F83" i="30"/>
  <c r="E83" i="30"/>
  <c r="G83" i="30" s="1"/>
  <c r="F115" i="30"/>
  <c r="E115" i="30"/>
  <c r="G115" i="30" s="1"/>
  <c r="F55" i="30"/>
  <c r="E55" i="30"/>
  <c r="G55" i="30" s="1"/>
  <c r="F58" i="30"/>
  <c r="E58" i="30"/>
  <c r="G58" i="30" s="1"/>
  <c r="F63" i="30"/>
  <c r="E63" i="30"/>
  <c r="G63" i="30" s="1"/>
  <c r="F66" i="30"/>
  <c r="E66" i="30"/>
  <c r="G66" i="30" s="1"/>
  <c r="F71" i="30"/>
  <c r="E71" i="30"/>
  <c r="G71" i="30" s="1"/>
  <c r="F82" i="30"/>
  <c r="E82" i="30"/>
  <c r="G82" i="30" s="1"/>
  <c r="F98" i="30"/>
  <c r="E98" i="30"/>
  <c r="G98" i="30" s="1"/>
  <c r="F103" i="30"/>
  <c r="E103" i="30"/>
  <c r="G103" i="30" s="1"/>
  <c r="F114" i="30"/>
  <c r="E114" i="30"/>
  <c r="G114" i="30" s="1"/>
  <c r="F119" i="30"/>
  <c r="E119" i="30"/>
  <c r="F41" i="29"/>
  <c r="E41" i="29"/>
  <c r="G41" i="29" s="1"/>
  <c r="E49" i="29"/>
  <c r="G49" i="29" s="1"/>
  <c r="F49" i="29"/>
  <c r="F54" i="29"/>
  <c r="E54" i="29"/>
  <c r="G54" i="29" s="1"/>
  <c r="F62" i="29"/>
  <c r="E62" i="29"/>
  <c r="G62" i="29" s="1"/>
  <c r="F71" i="29"/>
  <c r="E71" i="29"/>
  <c r="G71" i="29" s="1"/>
  <c r="F75" i="29"/>
  <c r="E75" i="29"/>
  <c r="G75" i="29" s="1"/>
  <c r="E84" i="29"/>
  <c r="G84" i="29" s="1"/>
  <c r="F84" i="29"/>
  <c r="E92" i="29"/>
  <c r="G92" i="29" s="1"/>
  <c r="F92" i="29"/>
  <c r="E117" i="29"/>
  <c r="G117" i="29" s="1"/>
  <c r="F117" i="29"/>
  <c r="F47" i="29"/>
  <c r="E47" i="29"/>
  <c r="G47" i="29" s="1"/>
  <c r="F103" i="29"/>
  <c r="E103" i="29"/>
  <c r="G103" i="29" s="1"/>
  <c r="F111" i="29"/>
  <c r="E111" i="29"/>
  <c r="G111" i="29" s="1"/>
  <c r="F115" i="29"/>
  <c r="E115" i="29"/>
  <c r="G115" i="29" s="1"/>
  <c r="E6" i="29"/>
  <c r="E7" i="29"/>
  <c r="G7" i="29" s="1"/>
  <c r="E10" i="29"/>
  <c r="G10" i="29" s="1"/>
  <c r="E11" i="29"/>
  <c r="G11" i="29" s="1"/>
  <c r="E14" i="29"/>
  <c r="G14" i="29" s="1"/>
  <c r="E18" i="29"/>
  <c r="G18" i="29" s="1"/>
  <c r="E19" i="29"/>
  <c r="G19" i="29" s="1"/>
  <c r="E22" i="29"/>
  <c r="G22" i="29" s="1"/>
  <c r="E23" i="29"/>
  <c r="G23" i="29" s="1"/>
  <c r="F25" i="29"/>
  <c r="F29" i="29"/>
  <c r="E31" i="29"/>
  <c r="G31" i="29" s="1"/>
  <c r="F31" i="29"/>
  <c r="F33" i="29"/>
  <c r="E37" i="29"/>
  <c r="G37" i="29" s="1"/>
  <c r="F37" i="29"/>
  <c r="F42" i="29"/>
  <c r="E42" i="29"/>
  <c r="G42" i="29" s="1"/>
  <c r="F45" i="29"/>
  <c r="E45" i="29"/>
  <c r="G45" i="29" s="1"/>
  <c r="F50" i="29"/>
  <c r="E50" i="29"/>
  <c r="G50" i="29" s="1"/>
  <c r="F53" i="29"/>
  <c r="E53" i="29"/>
  <c r="G53" i="29" s="1"/>
  <c r="F61" i="29"/>
  <c r="E61" i="29"/>
  <c r="G61" i="29" s="1"/>
  <c r="F98" i="29"/>
  <c r="E98" i="29"/>
  <c r="G98" i="29" s="1"/>
  <c r="F107" i="29"/>
  <c r="E107" i="29"/>
  <c r="G107" i="29" s="1"/>
  <c r="F118" i="29"/>
  <c r="E118" i="29"/>
  <c r="G118" i="29" s="1"/>
  <c r="F8" i="29"/>
  <c r="E8" i="29"/>
  <c r="G8" i="29" s="1"/>
  <c r="F12" i="29"/>
  <c r="E12" i="29"/>
  <c r="G12" i="29" s="1"/>
  <c r="F16" i="29"/>
  <c r="E16" i="29"/>
  <c r="G16" i="29" s="1"/>
  <c r="F20" i="29"/>
  <c r="E20" i="29"/>
  <c r="G20" i="29" s="1"/>
  <c r="F38" i="29"/>
  <c r="E38" i="29"/>
  <c r="G38" i="29" s="1"/>
  <c r="F46" i="29"/>
  <c r="E46" i="29"/>
  <c r="G46" i="29" s="1"/>
  <c r="E57" i="29"/>
  <c r="G57" i="29" s="1"/>
  <c r="F57" i="29"/>
  <c r="E80" i="29"/>
  <c r="G80" i="29" s="1"/>
  <c r="F80" i="29"/>
  <c r="E88" i="29"/>
  <c r="G88" i="29" s="1"/>
  <c r="F88" i="29"/>
  <c r="E96" i="29"/>
  <c r="G96" i="29" s="1"/>
  <c r="F96" i="29"/>
  <c r="F114" i="29"/>
  <c r="E114" i="29"/>
  <c r="G114" i="29" s="1"/>
  <c r="F39" i="29"/>
  <c r="E39" i="29"/>
  <c r="G39" i="29" s="1"/>
  <c r="F63" i="29"/>
  <c r="E63" i="29"/>
  <c r="G63" i="29" s="1"/>
  <c r="F9" i="29"/>
  <c r="F13" i="29"/>
  <c r="F17" i="29"/>
  <c r="F21" i="29"/>
  <c r="F24" i="29"/>
  <c r="E24" i="29"/>
  <c r="G24" i="29" s="1"/>
  <c r="E28" i="29"/>
  <c r="G28" i="29" s="1"/>
  <c r="F32" i="29"/>
  <c r="E32" i="29"/>
  <c r="G32" i="29" s="1"/>
  <c r="F35" i="29"/>
  <c r="E35" i="29"/>
  <c r="G35" i="29" s="1"/>
  <c r="F43" i="29"/>
  <c r="E43" i="29"/>
  <c r="G43" i="29" s="1"/>
  <c r="F51" i="29"/>
  <c r="E51" i="29"/>
  <c r="G51" i="29" s="1"/>
  <c r="F59" i="29"/>
  <c r="E59" i="29"/>
  <c r="G59" i="29" s="1"/>
  <c r="F67" i="29"/>
  <c r="E67" i="29"/>
  <c r="G67" i="29" s="1"/>
  <c r="F79" i="29"/>
  <c r="E79" i="29"/>
  <c r="G79" i="29" s="1"/>
  <c r="F83" i="29"/>
  <c r="E83" i="29"/>
  <c r="G83" i="29" s="1"/>
  <c r="F87" i="29"/>
  <c r="E87" i="29"/>
  <c r="G87" i="29" s="1"/>
  <c r="E91" i="29"/>
  <c r="G91" i="29" s="1"/>
  <c r="F95" i="29"/>
  <c r="E95" i="29"/>
  <c r="G95" i="29" s="1"/>
  <c r="F99" i="29"/>
  <c r="E99" i="29"/>
  <c r="G99" i="29" s="1"/>
  <c r="F119" i="29"/>
  <c r="E119" i="29"/>
  <c r="F36" i="29"/>
  <c r="F40" i="29"/>
  <c r="F44" i="29"/>
  <c r="F56" i="29"/>
  <c r="F60" i="29"/>
  <c r="F64" i="29"/>
  <c r="E66" i="29"/>
  <c r="G66" i="29" s="1"/>
  <c r="F100" i="29"/>
  <c r="E102" i="29"/>
  <c r="G102" i="29" s="1"/>
  <c r="F116" i="29"/>
  <c r="F68" i="29"/>
  <c r="E70" i="29"/>
  <c r="G70" i="29" s="1"/>
  <c r="E74" i="29"/>
  <c r="G74" i="29" s="1"/>
  <c r="F104" i="29"/>
  <c r="E106" i="29"/>
  <c r="G106" i="29" s="1"/>
  <c r="F11" i="20"/>
  <c r="E11" i="20"/>
  <c r="G11" i="20" s="1"/>
  <c r="E21" i="20"/>
  <c r="G21" i="20" s="1"/>
  <c r="F21" i="20"/>
  <c r="E24" i="20"/>
  <c r="G24" i="20" s="1"/>
  <c r="F24" i="20"/>
  <c r="F27" i="20"/>
  <c r="E27" i="20"/>
  <c r="G27" i="20" s="1"/>
  <c r="F42" i="20"/>
  <c r="E42" i="20"/>
  <c r="G42" i="20" s="1"/>
  <c r="E9" i="20"/>
  <c r="G9" i="20" s="1"/>
  <c r="F9" i="20"/>
  <c r="E12" i="20"/>
  <c r="G12" i="20" s="1"/>
  <c r="F12" i="20"/>
  <c r="F15" i="20"/>
  <c r="E15" i="20"/>
  <c r="G15" i="20" s="1"/>
  <c r="E25" i="20"/>
  <c r="G25" i="20" s="1"/>
  <c r="F25" i="20"/>
  <c r="E28" i="20"/>
  <c r="G28" i="20" s="1"/>
  <c r="F28" i="20"/>
  <c r="F31" i="20"/>
  <c r="E31" i="20"/>
  <c r="G31" i="20" s="1"/>
  <c r="F37" i="20"/>
  <c r="E37" i="20"/>
  <c r="G37" i="20" s="1"/>
  <c r="E13" i="20"/>
  <c r="G13" i="20" s="1"/>
  <c r="F13" i="20"/>
  <c r="E16" i="20"/>
  <c r="G16" i="20" s="1"/>
  <c r="F16" i="20"/>
  <c r="F19" i="20"/>
  <c r="E19" i="20"/>
  <c r="G19" i="20" s="1"/>
  <c r="F29" i="20"/>
  <c r="E32" i="20"/>
  <c r="G32" i="20" s="1"/>
  <c r="F32" i="20"/>
  <c r="E8" i="20"/>
  <c r="G8" i="20" s="1"/>
  <c r="F8" i="20"/>
  <c r="F7" i="20"/>
  <c r="E7" i="20"/>
  <c r="G7" i="20" s="1"/>
  <c r="E17" i="20"/>
  <c r="G17" i="20" s="1"/>
  <c r="F17" i="20"/>
  <c r="E20" i="20"/>
  <c r="G20" i="20" s="1"/>
  <c r="F20" i="20"/>
  <c r="F23" i="20"/>
  <c r="E23" i="20"/>
  <c r="G23" i="20" s="1"/>
  <c r="E33" i="20"/>
  <c r="G33" i="20" s="1"/>
  <c r="F33" i="20"/>
  <c r="F46" i="20"/>
  <c r="E46" i="20"/>
  <c r="G46" i="20" s="1"/>
  <c r="F50" i="20"/>
  <c r="E50" i="20"/>
  <c r="G50" i="20" s="1"/>
  <c r="F38" i="20"/>
  <c r="E38" i="20"/>
  <c r="G38" i="20" s="1"/>
  <c r="F75" i="20"/>
  <c r="E75" i="20"/>
  <c r="G75" i="20" s="1"/>
  <c r="E6" i="20"/>
  <c r="E14" i="20"/>
  <c r="G14" i="20" s="1"/>
  <c r="E18" i="20"/>
  <c r="G18" i="20" s="1"/>
  <c r="E22" i="20"/>
  <c r="G22" i="20" s="1"/>
  <c r="E26" i="20"/>
  <c r="G26" i="20" s="1"/>
  <c r="E30" i="20"/>
  <c r="G30" i="20" s="1"/>
  <c r="E34" i="20"/>
  <c r="G34" i="20" s="1"/>
  <c r="E35" i="20"/>
  <c r="G35" i="20" s="1"/>
  <c r="F47" i="20"/>
  <c r="E49" i="20"/>
  <c r="G49" i="20" s="1"/>
  <c r="F55" i="20"/>
  <c r="E55" i="20"/>
  <c r="G55" i="20" s="1"/>
  <c r="F66" i="20"/>
  <c r="E66" i="20"/>
  <c r="G66" i="20" s="1"/>
  <c r="F71" i="20"/>
  <c r="E71" i="20"/>
  <c r="G71" i="20" s="1"/>
  <c r="F82" i="20"/>
  <c r="E82" i="20"/>
  <c r="G82" i="20" s="1"/>
  <c r="F87" i="20"/>
  <c r="E87" i="20"/>
  <c r="G87" i="20" s="1"/>
  <c r="F98" i="20"/>
  <c r="E98" i="20"/>
  <c r="G98" i="20" s="1"/>
  <c r="F103" i="20"/>
  <c r="E103" i="20"/>
  <c r="G103" i="20" s="1"/>
  <c r="F54" i="20"/>
  <c r="E54" i="20"/>
  <c r="G54" i="20" s="1"/>
  <c r="E115" i="20"/>
  <c r="G115" i="20" s="1"/>
  <c r="E36" i="20"/>
  <c r="G36" i="20" s="1"/>
  <c r="F51" i="20"/>
  <c r="E62" i="20"/>
  <c r="G62" i="20" s="1"/>
  <c r="F67" i="20"/>
  <c r="E67" i="20"/>
  <c r="G67" i="20" s="1"/>
  <c r="F78" i="20"/>
  <c r="E78" i="20"/>
  <c r="G78" i="20" s="1"/>
  <c r="F83" i="20"/>
  <c r="E83" i="20"/>
  <c r="G83" i="20" s="1"/>
  <c r="E94" i="20"/>
  <c r="G94" i="20" s="1"/>
  <c r="F99" i="20"/>
  <c r="E99" i="20"/>
  <c r="G99" i="20" s="1"/>
  <c r="F110" i="20"/>
  <c r="E110" i="20"/>
  <c r="G110" i="20" s="1"/>
  <c r="F112" i="20"/>
  <c r="F118" i="20"/>
  <c r="E118" i="20"/>
  <c r="G118" i="20" s="1"/>
  <c r="F59" i="20"/>
  <c r="E59" i="20"/>
  <c r="G59" i="20" s="1"/>
  <c r="F70" i="20"/>
  <c r="E70" i="20"/>
  <c r="G70" i="20" s="1"/>
  <c r="F86" i="20"/>
  <c r="E86" i="20"/>
  <c r="G86" i="20" s="1"/>
  <c r="F102" i="20"/>
  <c r="E102" i="20"/>
  <c r="G102" i="20" s="1"/>
  <c r="F107" i="20"/>
  <c r="E107" i="20"/>
  <c r="G107" i="20" s="1"/>
  <c r="F39" i="20"/>
  <c r="E41" i="20"/>
  <c r="G41" i="20" s="1"/>
  <c r="F58" i="20"/>
  <c r="F63" i="20"/>
  <c r="E63" i="20"/>
  <c r="G63" i="20" s="1"/>
  <c r="F74" i="20"/>
  <c r="E74" i="20"/>
  <c r="G74" i="20" s="1"/>
  <c r="F79" i="20"/>
  <c r="E79" i="20"/>
  <c r="G79" i="20" s="1"/>
  <c r="F90" i="20"/>
  <c r="E90" i="20"/>
  <c r="G90" i="20" s="1"/>
  <c r="F95" i="20"/>
  <c r="E95" i="20"/>
  <c r="G95" i="20" s="1"/>
  <c r="F106" i="20"/>
  <c r="E106" i="20"/>
  <c r="G106" i="20" s="1"/>
  <c r="F111" i="20"/>
  <c r="E111" i="20"/>
  <c r="G111" i="20" s="1"/>
  <c r="F114" i="20"/>
  <c r="E114" i="20"/>
  <c r="G114" i="20" s="1"/>
  <c r="F119" i="20"/>
  <c r="E119" i="20"/>
  <c r="E114" i="19"/>
  <c r="G114" i="19" s="1"/>
  <c r="F114" i="19"/>
  <c r="E102" i="19"/>
  <c r="G102" i="19" s="1"/>
  <c r="F102" i="19"/>
  <c r="E90" i="19"/>
  <c r="G90" i="19" s="1"/>
  <c r="F90" i="19"/>
  <c r="E82" i="19"/>
  <c r="G82" i="19" s="1"/>
  <c r="F82" i="19"/>
  <c r="E70" i="19"/>
  <c r="G70" i="19" s="1"/>
  <c r="F70" i="19"/>
  <c r="E58" i="19"/>
  <c r="G58" i="19" s="1"/>
  <c r="F58" i="19"/>
  <c r="E50" i="19"/>
  <c r="G50" i="19" s="1"/>
  <c r="F50" i="19"/>
  <c r="E38" i="19"/>
  <c r="G38" i="19" s="1"/>
  <c r="F38" i="19"/>
  <c r="E118" i="19"/>
  <c r="G118" i="19" s="1"/>
  <c r="F118" i="19"/>
  <c r="E106" i="19"/>
  <c r="G106" i="19" s="1"/>
  <c r="F106" i="19"/>
  <c r="E98" i="19"/>
  <c r="G98" i="19" s="1"/>
  <c r="F98" i="19"/>
  <c r="E86" i="19"/>
  <c r="G86" i="19" s="1"/>
  <c r="F86" i="19"/>
  <c r="E74" i="19"/>
  <c r="G74" i="19" s="1"/>
  <c r="E66" i="19"/>
  <c r="G66" i="19" s="1"/>
  <c r="F66" i="19"/>
  <c r="E54" i="19"/>
  <c r="G54" i="19" s="1"/>
  <c r="F54" i="19"/>
  <c r="E42" i="19"/>
  <c r="G42" i="19" s="1"/>
  <c r="F42" i="19"/>
  <c r="E12" i="19"/>
  <c r="G12" i="19" s="1"/>
  <c r="F110" i="19"/>
  <c r="F78" i="19"/>
  <c r="F15" i="19"/>
  <c r="F23" i="19"/>
  <c r="F31" i="19"/>
  <c r="F62" i="19"/>
  <c r="F94" i="19"/>
  <c r="F14" i="19"/>
  <c r="E14" i="19"/>
  <c r="G14" i="19" s="1"/>
  <c r="F34" i="19"/>
  <c r="E34" i="19"/>
  <c r="G34" i="19" s="1"/>
  <c r="E52" i="19"/>
  <c r="G52" i="19" s="1"/>
  <c r="F52" i="19"/>
  <c r="E68" i="19"/>
  <c r="G68" i="19" s="1"/>
  <c r="F68" i="19"/>
  <c r="E84" i="19"/>
  <c r="G84" i="19" s="1"/>
  <c r="F84" i="19"/>
  <c r="E6" i="19"/>
  <c r="E9" i="19"/>
  <c r="G9" i="19" s="1"/>
  <c r="E10" i="19"/>
  <c r="G10" i="19" s="1"/>
  <c r="F11" i="19"/>
  <c r="E13" i="19"/>
  <c r="G13" i="19" s="1"/>
  <c r="E40" i="19"/>
  <c r="G40" i="19" s="1"/>
  <c r="F40" i="19"/>
  <c r="F47" i="19"/>
  <c r="E47" i="19"/>
  <c r="G47" i="19" s="1"/>
  <c r="F49" i="19"/>
  <c r="E49" i="19"/>
  <c r="G49" i="19" s="1"/>
  <c r="E56" i="19"/>
  <c r="G56" i="19" s="1"/>
  <c r="F56" i="19"/>
  <c r="F63" i="19"/>
  <c r="E63" i="19"/>
  <c r="G63" i="19" s="1"/>
  <c r="E72" i="19"/>
  <c r="G72" i="19" s="1"/>
  <c r="F72" i="19"/>
  <c r="F79" i="19"/>
  <c r="E79" i="19"/>
  <c r="G79" i="19" s="1"/>
  <c r="E88" i="19"/>
  <c r="G88" i="19" s="1"/>
  <c r="F88" i="19"/>
  <c r="E95" i="19"/>
  <c r="G95" i="19" s="1"/>
  <c r="E104" i="19"/>
  <c r="G104" i="19" s="1"/>
  <c r="F104" i="19"/>
  <c r="F111" i="19"/>
  <c r="E111" i="19"/>
  <c r="G111" i="19" s="1"/>
  <c r="F18" i="19"/>
  <c r="E18" i="19"/>
  <c r="G18" i="19" s="1"/>
  <c r="F30" i="19"/>
  <c r="E30" i="19"/>
  <c r="G30" i="19" s="1"/>
  <c r="F59" i="19"/>
  <c r="E59" i="19"/>
  <c r="G59" i="19" s="1"/>
  <c r="E16" i="19"/>
  <c r="G16" i="19" s="1"/>
  <c r="E17" i="19"/>
  <c r="G17" i="19" s="1"/>
  <c r="E21" i="19"/>
  <c r="G21" i="19" s="1"/>
  <c r="E24" i="19"/>
  <c r="G24" i="19" s="1"/>
  <c r="E25" i="19"/>
  <c r="G25" i="19" s="1"/>
  <c r="E28" i="19"/>
  <c r="G28" i="19" s="1"/>
  <c r="E29" i="19"/>
  <c r="G29" i="19" s="1"/>
  <c r="E32" i="19"/>
  <c r="G32" i="19" s="1"/>
  <c r="E33" i="19"/>
  <c r="G33" i="19" s="1"/>
  <c r="F35" i="19"/>
  <c r="E35" i="19"/>
  <c r="G35" i="19" s="1"/>
  <c r="F37" i="19"/>
  <c r="E37" i="19"/>
  <c r="G37" i="19" s="1"/>
  <c r="E44" i="19"/>
  <c r="G44" i="19" s="1"/>
  <c r="F44" i="19"/>
  <c r="F53" i="19"/>
  <c r="E53" i="19"/>
  <c r="G53" i="19" s="1"/>
  <c r="E60" i="19"/>
  <c r="G60" i="19" s="1"/>
  <c r="F60" i="19"/>
  <c r="E67" i="19"/>
  <c r="G67" i="19" s="1"/>
  <c r="E76" i="19"/>
  <c r="G76" i="19" s="1"/>
  <c r="F76" i="19"/>
  <c r="F83" i="19"/>
  <c r="E83" i="19"/>
  <c r="G83" i="19" s="1"/>
  <c r="E92" i="19"/>
  <c r="G92" i="19" s="1"/>
  <c r="F92" i="19"/>
  <c r="F99" i="19"/>
  <c r="E99" i="19"/>
  <c r="G99" i="19" s="1"/>
  <c r="E108" i="19"/>
  <c r="G108" i="19" s="1"/>
  <c r="F108" i="19"/>
  <c r="E115" i="19"/>
  <c r="G115" i="19" s="1"/>
  <c r="F22" i="19"/>
  <c r="E22" i="19"/>
  <c r="G22" i="19" s="1"/>
  <c r="F26" i="19"/>
  <c r="E26" i="19"/>
  <c r="G26" i="19" s="1"/>
  <c r="E36" i="19"/>
  <c r="G36" i="19" s="1"/>
  <c r="F36" i="19"/>
  <c r="F45" i="19"/>
  <c r="E45" i="19"/>
  <c r="G45" i="19" s="1"/>
  <c r="F91" i="19"/>
  <c r="E91" i="19"/>
  <c r="G91" i="19" s="1"/>
  <c r="E100" i="19"/>
  <c r="G100" i="19" s="1"/>
  <c r="F100" i="19"/>
  <c r="F107" i="19"/>
  <c r="E107" i="19"/>
  <c r="G107" i="19" s="1"/>
  <c r="E116" i="19"/>
  <c r="G116" i="19" s="1"/>
  <c r="F116" i="19"/>
  <c r="F39" i="19"/>
  <c r="E39" i="19"/>
  <c r="G39" i="19" s="1"/>
  <c r="F41" i="19"/>
  <c r="E41" i="19"/>
  <c r="G41" i="19" s="1"/>
  <c r="E48" i="19"/>
  <c r="G48" i="19" s="1"/>
  <c r="F48" i="19"/>
  <c r="F55" i="19"/>
  <c r="E55" i="19"/>
  <c r="G55" i="19" s="1"/>
  <c r="E64" i="19"/>
  <c r="G64" i="19" s="1"/>
  <c r="F64" i="19"/>
  <c r="F71" i="19"/>
  <c r="E71" i="19"/>
  <c r="G71" i="19" s="1"/>
  <c r="E80" i="19"/>
  <c r="G80" i="19" s="1"/>
  <c r="F80" i="19"/>
  <c r="F87" i="19"/>
  <c r="E87" i="19"/>
  <c r="G87" i="19" s="1"/>
  <c r="E96" i="19"/>
  <c r="G96" i="19" s="1"/>
  <c r="F96" i="19"/>
  <c r="F103" i="19"/>
  <c r="E103" i="19"/>
  <c r="G103" i="19" s="1"/>
  <c r="E112" i="19"/>
  <c r="G112" i="19" s="1"/>
  <c r="F112" i="19"/>
  <c r="F119" i="19"/>
  <c r="E119" i="19"/>
  <c r="E57" i="19"/>
  <c r="G57" i="19" s="1"/>
  <c r="E61" i="19"/>
  <c r="G61" i="19" s="1"/>
  <c r="E65" i="19"/>
  <c r="G65" i="19" s="1"/>
  <c r="E69" i="19"/>
  <c r="G69" i="19" s="1"/>
  <c r="E73" i="19"/>
  <c r="G73" i="19" s="1"/>
  <c r="E77" i="19"/>
  <c r="G77" i="19" s="1"/>
  <c r="E81" i="19"/>
  <c r="G81" i="19" s="1"/>
  <c r="E85" i="19"/>
  <c r="G85" i="19" s="1"/>
  <c r="E89" i="19"/>
  <c r="G89" i="19" s="1"/>
  <c r="E93" i="19"/>
  <c r="G93" i="19" s="1"/>
  <c r="E97" i="19"/>
  <c r="G97" i="19" s="1"/>
  <c r="E101" i="19"/>
  <c r="G101" i="19" s="1"/>
  <c r="E105" i="19"/>
  <c r="G105" i="19" s="1"/>
  <c r="E109" i="19"/>
  <c r="G109" i="19" s="1"/>
  <c r="E113" i="19"/>
  <c r="G113" i="19" s="1"/>
  <c r="E117" i="19"/>
  <c r="G117" i="19" s="1"/>
  <c r="F18" i="24"/>
  <c r="E18" i="24"/>
  <c r="G18" i="24" s="1"/>
  <c r="F26" i="24"/>
  <c r="E26" i="24"/>
  <c r="G26" i="24" s="1"/>
  <c r="F6" i="24"/>
  <c r="E6" i="24"/>
  <c r="F14" i="24"/>
  <c r="E14" i="24"/>
  <c r="G14" i="24" s="1"/>
  <c r="F22" i="24"/>
  <c r="E22" i="24"/>
  <c r="G22" i="24" s="1"/>
  <c r="F30" i="24"/>
  <c r="E30" i="24"/>
  <c r="G30" i="24" s="1"/>
  <c r="F47" i="24"/>
  <c r="E47" i="24"/>
  <c r="G47" i="24" s="1"/>
  <c r="F50" i="24"/>
  <c r="E50" i="24"/>
  <c r="G50" i="24" s="1"/>
  <c r="F70" i="24"/>
  <c r="E70" i="24"/>
  <c r="G70" i="24" s="1"/>
  <c r="F83" i="24"/>
  <c r="E83" i="24"/>
  <c r="G83" i="24" s="1"/>
  <c r="F86" i="24"/>
  <c r="E86" i="24"/>
  <c r="G86" i="24" s="1"/>
  <c r="F94" i="24"/>
  <c r="E94" i="24"/>
  <c r="G94" i="24" s="1"/>
  <c r="F99" i="24"/>
  <c r="E99" i="24"/>
  <c r="G99" i="24" s="1"/>
  <c r="F110" i="24"/>
  <c r="E110" i="24"/>
  <c r="G110" i="24" s="1"/>
  <c r="F115" i="24"/>
  <c r="E115" i="24"/>
  <c r="G115" i="24" s="1"/>
  <c r="E9" i="24"/>
  <c r="G9" i="24" s="1"/>
  <c r="E13" i="24"/>
  <c r="G13" i="24" s="1"/>
  <c r="E17" i="24"/>
  <c r="G17" i="24" s="1"/>
  <c r="E21" i="24"/>
  <c r="G21" i="24" s="1"/>
  <c r="E25" i="24"/>
  <c r="G25" i="24" s="1"/>
  <c r="E33" i="24"/>
  <c r="G33" i="24" s="1"/>
  <c r="E34" i="24"/>
  <c r="G34" i="24" s="1"/>
  <c r="F38" i="24"/>
  <c r="E38" i="24"/>
  <c r="G38" i="24" s="1"/>
  <c r="F40" i="24"/>
  <c r="F51" i="24"/>
  <c r="E51" i="24"/>
  <c r="G51" i="24" s="1"/>
  <c r="F54" i="24"/>
  <c r="E54" i="24"/>
  <c r="G54" i="24" s="1"/>
  <c r="F56" i="24"/>
  <c r="F58" i="24"/>
  <c r="E58" i="24"/>
  <c r="G58" i="24" s="1"/>
  <c r="F60" i="24"/>
  <c r="F62" i="24"/>
  <c r="E62" i="24"/>
  <c r="G62" i="24" s="1"/>
  <c r="F64" i="24"/>
  <c r="F71" i="24"/>
  <c r="E71" i="24"/>
  <c r="G71" i="24" s="1"/>
  <c r="F74" i="24"/>
  <c r="E74" i="24"/>
  <c r="G74" i="24" s="1"/>
  <c r="F76" i="24"/>
  <c r="F87" i="24"/>
  <c r="E87" i="24"/>
  <c r="G87" i="24" s="1"/>
  <c r="F90" i="24"/>
  <c r="E90" i="24"/>
  <c r="G90" i="24" s="1"/>
  <c r="F95" i="24"/>
  <c r="E95" i="24"/>
  <c r="G95" i="24" s="1"/>
  <c r="F106" i="24"/>
  <c r="E106" i="24"/>
  <c r="G106" i="24" s="1"/>
  <c r="F111" i="24"/>
  <c r="E111" i="24"/>
  <c r="G111" i="24" s="1"/>
  <c r="F39" i="24"/>
  <c r="E39" i="24"/>
  <c r="G39" i="24" s="1"/>
  <c r="F42" i="24"/>
  <c r="E42" i="24"/>
  <c r="G42" i="24" s="1"/>
  <c r="F55" i="24"/>
  <c r="E55" i="24"/>
  <c r="G55" i="24" s="1"/>
  <c r="F59" i="24"/>
  <c r="E59" i="24"/>
  <c r="G59" i="24" s="1"/>
  <c r="F63" i="24"/>
  <c r="E63" i="24"/>
  <c r="G63" i="24" s="1"/>
  <c r="F66" i="24"/>
  <c r="E66" i="24"/>
  <c r="G66" i="24" s="1"/>
  <c r="F75" i="24"/>
  <c r="E75" i="24"/>
  <c r="G75" i="24" s="1"/>
  <c r="F78" i="24"/>
  <c r="E78" i="24"/>
  <c r="G78" i="24" s="1"/>
  <c r="F91" i="24"/>
  <c r="E91" i="24"/>
  <c r="G91" i="24" s="1"/>
  <c r="F102" i="24"/>
  <c r="E102" i="24"/>
  <c r="G102" i="24" s="1"/>
  <c r="F107" i="24"/>
  <c r="E107" i="24"/>
  <c r="G107" i="24" s="1"/>
  <c r="F118" i="24"/>
  <c r="E118" i="24"/>
  <c r="G118" i="24" s="1"/>
  <c r="F43" i="24"/>
  <c r="E43" i="24"/>
  <c r="G43" i="24" s="1"/>
  <c r="F46" i="24"/>
  <c r="E46" i="24"/>
  <c r="G46" i="24" s="1"/>
  <c r="F48" i="24"/>
  <c r="E57" i="24"/>
  <c r="G57" i="24" s="1"/>
  <c r="E61" i="24"/>
  <c r="G61" i="24" s="1"/>
  <c r="F67" i="24"/>
  <c r="E67" i="24"/>
  <c r="G67" i="24" s="1"/>
  <c r="F79" i="24"/>
  <c r="E79" i="24"/>
  <c r="G79" i="24" s="1"/>
  <c r="F82" i="24"/>
  <c r="E82" i="24"/>
  <c r="G82" i="24" s="1"/>
  <c r="F84" i="24"/>
  <c r="F98" i="24"/>
  <c r="E98" i="24"/>
  <c r="G98" i="24" s="1"/>
  <c r="F103" i="24"/>
  <c r="E103" i="24"/>
  <c r="G103" i="24" s="1"/>
  <c r="F114" i="24"/>
  <c r="E114" i="24"/>
  <c r="G114" i="24" s="1"/>
  <c r="F119" i="24"/>
  <c r="E119" i="24"/>
  <c r="F14" i="23"/>
  <c r="E14" i="23"/>
  <c r="G14" i="23" s="1"/>
  <c r="F8" i="23"/>
  <c r="E8" i="23"/>
  <c r="G8" i="23" s="1"/>
  <c r="F10" i="23"/>
  <c r="E10" i="23"/>
  <c r="G10" i="23" s="1"/>
  <c r="E24" i="23"/>
  <c r="G24" i="23" s="1"/>
  <c r="F26" i="23"/>
  <c r="E26" i="23"/>
  <c r="G26" i="23" s="1"/>
  <c r="E46" i="23"/>
  <c r="G46" i="23" s="1"/>
  <c r="F12" i="23"/>
  <c r="E12" i="23"/>
  <c r="G12" i="23" s="1"/>
  <c r="F30" i="23"/>
  <c r="E30" i="23"/>
  <c r="G30" i="23" s="1"/>
  <c r="F6" i="23"/>
  <c r="E6" i="23"/>
  <c r="F20" i="23"/>
  <c r="E20" i="23"/>
  <c r="G20" i="23" s="1"/>
  <c r="F22" i="23"/>
  <c r="E22" i="23"/>
  <c r="G22" i="23" s="1"/>
  <c r="F42" i="23"/>
  <c r="E42" i="23"/>
  <c r="G42" i="23" s="1"/>
  <c r="F28" i="23"/>
  <c r="E28" i="23"/>
  <c r="G28" i="23" s="1"/>
  <c r="F16" i="23"/>
  <c r="E16" i="23"/>
  <c r="G16" i="23" s="1"/>
  <c r="E18" i="23"/>
  <c r="G18" i="23" s="1"/>
  <c r="F18" i="23"/>
  <c r="F38" i="23"/>
  <c r="E38" i="23"/>
  <c r="G38" i="23" s="1"/>
  <c r="F54" i="23"/>
  <c r="E54" i="23"/>
  <c r="G54" i="23" s="1"/>
  <c r="F62" i="23"/>
  <c r="E62" i="23"/>
  <c r="G62" i="23" s="1"/>
  <c r="F67" i="23"/>
  <c r="E67" i="23"/>
  <c r="G67" i="23" s="1"/>
  <c r="F78" i="23"/>
  <c r="E78" i="23"/>
  <c r="G78" i="23" s="1"/>
  <c r="F94" i="23"/>
  <c r="F99" i="23"/>
  <c r="E99" i="23"/>
  <c r="G99" i="23" s="1"/>
  <c r="F110" i="23"/>
  <c r="E110" i="23"/>
  <c r="G110" i="23" s="1"/>
  <c r="E7" i="23"/>
  <c r="E11" i="23"/>
  <c r="G11" i="23" s="1"/>
  <c r="E15" i="23"/>
  <c r="G15" i="23" s="1"/>
  <c r="E19" i="23"/>
  <c r="G19" i="23" s="1"/>
  <c r="E23" i="23"/>
  <c r="G23" i="23" s="1"/>
  <c r="E27" i="23"/>
  <c r="G27" i="23" s="1"/>
  <c r="E31" i="23"/>
  <c r="G31" i="23" s="1"/>
  <c r="E36" i="23"/>
  <c r="G36" i="23" s="1"/>
  <c r="E37" i="23"/>
  <c r="G37" i="23" s="1"/>
  <c r="E40" i="23"/>
  <c r="G40" i="23" s="1"/>
  <c r="E41" i="23"/>
  <c r="G41" i="23" s="1"/>
  <c r="E44" i="23"/>
  <c r="G44" i="23" s="1"/>
  <c r="E45" i="23"/>
  <c r="G45" i="23" s="1"/>
  <c r="E48" i="23"/>
  <c r="G48" i="23" s="1"/>
  <c r="E49" i="23"/>
  <c r="G49" i="23" s="1"/>
  <c r="F55" i="23"/>
  <c r="E55" i="23"/>
  <c r="G55" i="23" s="1"/>
  <c r="F58" i="23"/>
  <c r="E58" i="23"/>
  <c r="G58" i="23" s="1"/>
  <c r="F63" i="23"/>
  <c r="E63" i="23"/>
  <c r="G63" i="23" s="1"/>
  <c r="F74" i="23"/>
  <c r="E74" i="23"/>
  <c r="G74" i="23" s="1"/>
  <c r="F79" i="23"/>
  <c r="E79" i="23"/>
  <c r="G79" i="23" s="1"/>
  <c r="F90" i="23"/>
  <c r="E90" i="23"/>
  <c r="G90" i="23" s="1"/>
  <c r="F95" i="23"/>
  <c r="E95" i="23"/>
  <c r="G95" i="23" s="1"/>
  <c r="F111" i="23"/>
  <c r="E111" i="23"/>
  <c r="G111" i="23" s="1"/>
  <c r="E59" i="23"/>
  <c r="G59" i="23" s="1"/>
  <c r="F70" i="23"/>
  <c r="E70" i="23"/>
  <c r="G70" i="23" s="1"/>
  <c r="F75" i="23"/>
  <c r="E75" i="23"/>
  <c r="G75" i="23" s="1"/>
  <c r="F86" i="23"/>
  <c r="E86" i="23"/>
  <c r="G86" i="23" s="1"/>
  <c r="F91" i="23"/>
  <c r="E91" i="23"/>
  <c r="G91" i="23" s="1"/>
  <c r="F102" i="23"/>
  <c r="E102" i="23"/>
  <c r="G102" i="23" s="1"/>
  <c r="F107" i="23"/>
  <c r="E107" i="23"/>
  <c r="G107" i="23" s="1"/>
  <c r="F118" i="23"/>
  <c r="E118" i="23"/>
  <c r="G118" i="23" s="1"/>
  <c r="E34" i="23"/>
  <c r="G34" i="23" s="1"/>
  <c r="F50" i="23"/>
  <c r="E50" i="23"/>
  <c r="G50" i="23" s="1"/>
  <c r="F52" i="23"/>
  <c r="F66" i="23"/>
  <c r="E66" i="23"/>
  <c r="G66" i="23" s="1"/>
  <c r="F71" i="23"/>
  <c r="E71" i="23"/>
  <c r="G71" i="23" s="1"/>
  <c r="F82" i="23"/>
  <c r="E82" i="23"/>
  <c r="G82" i="23" s="1"/>
  <c r="F87" i="23"/>
  <c r="E87" i="23"/>
  <c r="G87" i="23" s="1"/>
  <c r="F98" i="23"/>
  <c r="E98" i="23"/>
  <c r="G98" i="23" s="1"/>
  <c r="F103" i="23"/>
  <c r="E103" i="23"/>
  <c r="G103" i="23" s="1"/>
  <c r="F114" i="23"/>
  <c r="E114" i="23"/>
  <c r="G114" i="23" s="1"/>
  <c r="F119" i="23"/>
  <c r="E119" i="23"/>
  <c r="F103" i="21"/>
  <c r="E103" i="21"/>
  <c r="G103" i="21" s="1"/>
  <c r="F107" i="21"/>
  <c r="E107" i="21"/>
  <c r="G107" i="21" s="1"/>
  <c r="F111" i="21"/>
  <c r="E111" i="21"/>
  <c r="G111" i="21" s="1"/>
  <c r="F6" i="21"/>
  <c r="E6" i="21"/>
  <c r="F10" i="21"/>
  <c r="E10" i="21"/>
  <c r="G10" i="21" s="1"/>
  <c r="F14" i="21"/>
  <c r="E14" i="21"/>
  <c r="G14" i="21" s="1"/>
  <c r="E18" i="21"/>
  <c r="G18" i="21" s="1"/>
  <c r="F22" i="21"/>
  <c r="E22" i="21"/>
  <c r="G22" i="21" s="1"/>
  <c r="F26" i="21"/>
  <c r="E26" i="21"/>
  <c r="G26" i="21" s="1"/>
  <c r="F30" i="21"/>
  <c r="E30" i="21"/>
  <c r="G30" i="21" s="1"/>
  <c r="F34" i="21"/>
  <c r="E34" i="21"/>
  <c r="G34" i="21" s="1"/>
  <c r="F39" i="21"/>
  <c r="E39" i="21"/>
  <c r="G39" i="21" s="1"/>
  <c r="F51" i="21"/>
  <c r="E51" i="21"/>
  <c r="G51" i="21" s="1"/>
  <c r="F63" i="21"/>
  <c r="E63" i="21"/>
  <c r="G63" i="21" s="1"/>
  <c r="F59" i="21"/>
  <c r="E59" i="21"/>
  <c r="G59" i="21" s="1"/>
  <c r="E7" i="21"/>
  <c r="G7" i="21" s="1"/>
  <c r="F7" i="21"/>
  <c r="E11" i="21"/>
  <c r="G11" i="21" s="1"/>
  <c r="F11" i="21"/>
  <c r="E15" i="21"/>
  <c r="G15" i="21" s="1"/>
  <c r="F15" i="21"/>
  <c r="E19" i="21"/>
  <c r="G19" i="21" s="1"/>
  <c r="F19" i="21"/>
  <c r="E23" i="21"/>
  <c r="G23" i="21" s="1"/>
  <c r="F23" i="21"/>
  <c r="E27" i="21"/>
  <c r="G27" i="21" s="1"/>
  <c r="F27" i="21"/>
  <c r="E31" i="21"/>
  <c r="G31" i="21" s="1"/>
  <c r="F31" i="21"/>
  <c r="F35" i="21"/>
  <c r="E35" i="21"/>
  <c r="G35" i="21" s="1"/>
  <c r="F83" i="21"/>
  <c r="E83" i="21"/>
  <c r="G83" i="21" s="1"/>
  <c r="F87" i="21"/>
  <c r="E87" i="21"/>
  <c r="G87" i="21" s="1"/>
  <c r="F91" i="21"/>
  <c r="E91" i="21"/>
  <c r="G91" i="21" s="1"/>
  <c r="F95" i="21"/>
  <c r="E95" i="21"/>
  <c r="G95" i="21" s="1"/>
  <c r="F55" i="21"/>
  <c r="E55" i="21"/>
  <c r="G55" i="21" s="1"/>
  <c r="F71" i="21"/>
  <c r="E71" i="21"/>
  <c r="G71" i="21" s="1"/>
  <c r="F75" i="21"/>
  <c r="E75" i="21"/>
  <c r="G75" i="21" s="1"/>
  <c r="F79" i="21"/>
  <c r="E79" i="21"/>
  <c r="G79" i="21" s="1"/>
  <c r="F115" i="21"/>
  <c r="E115" i="21"/>
  <c r="G115" i="21" s="1"/>
  <c r="F119" i="21"/>
  <c r="E119" i="21"/>
  <c r="F47" i="21"/>
  <c r="E47" i="21"/>
  <c r="G47" i="21" s="1"/>
  <c r="F67" i="21"/>
  <c r="E67" i="21"/>
  <c r="G67" i="21" s="1"/>
  <c r="F99" i="21"/>
  <c r="E99" i="21"/>
  <c r="G99" i="21" s="1"/>
  <c r="E9" i="21"/>
  <c r="G9" i="21" s="1"/>
  <c r="E13" i="21"/>
  <c r="G13" i="21" s="1"/>
  <c r="F56" i="21"/>
  <c r="F84" i="21"/>
  <c r="F88" i="21"/>
  <c r="F92" i="21"/>
  <c r="E94" i="21"/>
  <c r="G94" i="21" s="1"/>
  <c r="F116" i="21"/>
  <c r="E118" i="21"/>
  <c r="G118" i="21" s="1"/>
  <c r="E21" i="21"/>
  <c r="G21" i="21" s="1"/>
  <c r="E33" i="21"/>
  <c r="G33" i="21" s="1"/>
  <c r="F40" i="21"/>
  <c r="E42" i="21"/>
  <c r="G42" i="21" s="1"/>
  <c r="E62" i="21"/>
  <c r="G62" i="21" s="1"/>
  <c r="F17" i="21"/>
  <c r="F29" i="21"/>
  <c r="F44" i="21"/>
  <c r="E46" i="21"/>
  <c r="G46" i="21" s="1"/>
  <c r="F60" i="21"/>
  <c r="F64" i="21"/>
  <c r="E66" i="21"/>
  <c r="G66" i="21" s="1"/>
  <c r="F96" i="21"/>
  <c r="E98" i="21"/>
  <c r="G98" i="21" s="1"/>
  <c r="F43" i="21"/>
  <c r="E43" i="21"/>
  <c r="G43" i="21" s="1"/>
  <c r="E50" i="21"/>
  <c r="G50" i="21" s="1"/>
  <c r="F68" i="21"/>
  <c r="E70" i="21"/>
  <c r="G70" i="21" s="1"/>
  <c r="E74" i="21"/>
  <c r="G74" i="21" s="1"/>
  <c r="E78" i="21"/>
  <c r="G78" i="21" s="1"/>
  <c r="F100" i="21"/>
  <c r="E102" i="21"/>
  <c r="G102" i="21" s="1"/>
  <c r="E106" i="21"/>
  <c r="G106" i="21" s="1"/>
  <c r="E110" i="21"/>
  <c r="G110" i="21" s="1"/>
  <c r="E19" i="18"/>
  <c r="G19" i="18" s="1"/>
  <c r="F19" i="18"/>
  <c r="F13" i="18"/>
  <c r="E13" i="18"/>
  <c r="G13" i="18" s="1"/>
  <c r="E15" i="18"/>
  <c r="G15" i="18" s="1"/>
  <c r="F15" i="18"/>
  <c r="F29" i="18"/>
  <c r="E29" i="18"/>
  <c r="G29" i="18" s="1"/>
  <c r="F31" i="18"/>
  <c r="E31" i="18"/>
  <c r="G31" i="18" s="1"/>
  <c r="F34" i="18"/>
  <c r="E34" i="18"/>
  <c r="G34" i="18" s="1"/>
  <c r="F9" i="18"/>
  <c r="E9" i="18"/>
  <c r="G9" i="18" s="1"/>
  <c r="E11" i="18"/>
  <c r="G11" i="18" s="1"/>
  <c r="F11" i="18"/>
  <c r="F25" i="18"/>
  <c r="E25" i="18"/>
  <c r="G25" i="18" s="1"/>
  <c r="E27" i="18"/>
  <c r="G27" i="18" s="1"/>
  <c r="F27" i="18"/>
  <c r="F17" i="18"/>
  <c r="F33" i="18"/>
  <c r="E33" i="18"/>
  <c r="G33" i="18" s="1"/>
  <c r="F7" i="18"/>
  <c r="E7" i="18"/>
  <c r="F21" i="18"/>
  <c r="E21" i="18"/>
  <c r="G21" i="18" s="1"/>
  <c r="E23" i="18"/>
  <c r="G23" i="18" s="1"/>
  <c r="F23" i="18"/>
  <c r="F46" i="18"/>
  <c r="E46" i="18"/>
  <c r="G46" i="18" s="1"/>
  <c r="F86" i="18"/>
  <c r="E86" i="18"/>
  <c r="G86" i="18" s="1"/>
  <c r="F102" i="18"/>
  <c r="E102" i="18"/>
  <c r="G102" i="18" s="1"/>
  <c r="F110" i="18"/>
  <c r="E8" i="18"/>
  <c r="G8" i="18" s="1"/>
  <c r="E12" i="18"/>
  <c r="G12" i="18" s="1"/>
  <c r="E16" i="18"/>
  <c r="G16" i="18" s="1"/>
  <c r="E20" i="18"/>
  <c r="G20" i="18" s="1"/>
  <c r="E24" i="18"/>
  <c r="G24" i="18" s="1"/>
  <c r="E28" i="18"/>
  <c r="G28" i="18" s="1"/>
  <c r="E32" i="18"/>
  <c r="G32" i="18" s="1"/>
  <c r="F35" i="18"/>
  <c r="F39" i="18"/>
  <c r="F47" i="18"/>
  <c r="E47" i="18"/>
  <c r="G47" i="18" s="1"/>
  <c r="F50" i="18"/>
  <c r="E50" i="18"/>
  <c r="G50" i="18" s="1"/>
  <c r="F52" i="18"/>
  <c r="F63" i="18"/>
  <c r="E63" i="18"/>
  <c r="G63" i="18" s="1"/>
  <c r="F66" i="18"/>
  <c r="E66" i="18"/>
  <c r="G66" i="18" s="1"/>
  <c r="F71" i="18"/>
  <c r="E71" i="18"/>
  <c r="G71" i="18" s="1"/>
  <c r="F74" i="18"/>
  <c r="E74" i="18"/>
  <c r="G74" i="18" s="1"/>
  <c r="F76" i="18"/>
  <c r="F87" i="18"/>
  <c r="E87" i="18"/>
  <c r="G87" i="18" s="1"/>
  <c r="F90" i="18"/>
  <c r="E90" i="18"/>
  <c r="G90" i="18" s="1"/>
  <c r="F92" i="18"/>
  <c r="F103" i="18"/>
  <c r="E103" i="18"/>
  <c r="G103" i="18" s="1"/>
  <c r="F106" i="18"/>
  <c r="E106" i="18"/>
  <c r="G106" i="18" s="1"/>
  <c r="F111" i="18"/>
  <c r="E111" i="18"/>
  <c r="G111" i="18" s="1"/>
  <c r="F62" i="18"/>
  <c r="E62" i="18"/>
  <c r="G62" i="18" s="1"/>
  <c r="F83" i="18"/>
  <c r="E83" i="18"/>
  <c r="G83" i="18" s="1"/>
  <c r="F115" i="18"/>
  <c r="E115" i="18"/>
  <c r="G115" i="18" s="1"/>
  <c r="F38" i="18"/>
  <c r="E38" i="18"/>
  <c r="G38" i="18" s="1"/>
  <c r="F42" i="18"/>
  <c r="E42" i="18"/>
  <c r="G42" i="18" s="1"/>
  <c r="F51" i="18"/>
  <c r="E51" i="18"/>
  <c r="G51" i="18" s="1"/>
  <c r="F54" i="18"/>
  <c r="E54" i="18"/>
  <c r="G54" i="18" s="1"/>
  <c r="F67" i="18"/>
  <c r="E67" i="18"/>
  <c r="G67" i="18" s="1"/>
  <c r="F75" i="18"/>
  <c r="E75" i="18"/>
  <c r="G75" i="18" s="1"/>
  <c r="F78" i="18"/>
  <c r="E78" i="18"/>
  <c r="G78" i="18" s="1"/>
  <c r="F91" i="18"/>
  <c r="E91" i="18"/>
  <c r="G91" i="18" s="1"/>
  <c r="F94" i="18"/>
  <c r="E94" i="18"/>
  <c r="G94" i="18" s="1"/>
  <c r="F107" i="18"/>
  <c r="E107" i="18"/>
  <c r="G107" i="18" s="1"/>
  <c r="F118" i="18"/>
  <c r="E118" i="18"/>
  <c r="G118" i="18" s="1"/>
  <c r="F43" i="18"/>
  <c r="E43" i="18"/>
  <c r="G43" i="18" s="1"/>
  <c r="F59" i="18"/>
  <c r="E59" i="18"/>
  <c r="G59" i="18" s="1"/>
  <c r="F70" i="18"/>
  <c r="E70" i="18"/>
  <c r="G70" i="18" s="1"/>
  <c r="F99" i="18"/>
  <c r="E99" i="18"/>
  <c r="G99" i="18" s="1"/>
  <c r="F44" i="18"/>
  <c r="F55" i="18"/>
  <c r="E55" i="18"/>
  <c r="G55" i="18" s="1"/>
  <c r="F58" i="18"/>
  <c r="E58" i="18"/>
  <c r="G58" i="18" s="1"/>
  <c r="F60" i="18"/>
  <c r="F79" i="18"/>
  <c r="E79" i="18"/>
  <c r="G79" i="18" s="1"/>
  <c r="F82" i="18"/>
  <c r="E82" i="18"/>
  <c r="G82" i="18" s="1"/>
  <c r="F84" i="18"/>
  <c r="F95" i="18"/>
  <c r="E95" i="18"/>
  <c r="G95" i="18" s="1"/>
  <c r="F98" i="18"/>
  <c r="E98" i="18"/>
  <c r="G98" i="18" s="1"/>
  <c r="F100" i="18"/>
  <c r="F114" i="18"/>
  <c r="E114" i="18"/>
  <c r="G114" i="18" s="1"/>
  <c r="F119" i="18"/>
  <c r="E119" i="18"/>
  <c r="E112" i="17"/>
  <c r="G112" i="17" s="1"/>
  <c r="E104" i="17"/>
  <c r="G104" i="17" s="1"/>
  <c r="F104" i="17"/>
  <c r="E100" i="17"/>
  <c r="G100" i="17" s="1"/>
  <c r="F100" i="17"/>
  <c r="E96" i="17"/>
  <c r="G96" i="17" s="1"/>
  <c r="F96" i="17"/>
  <c r="E92" i="17"/>
  <c r="G92" i="17" s="1"/>
  <c r="F92" i="17"/>
  <c r="E88" i="17"/>
  <c r="G88" i="17" s="1"/>
  <c r="F88" i="17"/>
  <c r="E84" i="17"/>
  <c r="G84" i="17" s="1"/>
  <c r="F84" i="17"/>
  <c r="E76" i="17"/>
  <c r="G76" i="17" s="1"/>
  <c r="F76" i="17"/>
  <c r="E72" i="17"/>
  <c r="G72" i="17" s="1"/>
  <c r="F72" i="17"/>
  <c r="E68" i="17"/>
  <c r="G68" i="17" s="1"/>
  <c r="F68" i="17"/>
  <c r="E64" i="17"/>
  <c r="G64" i="17" s="1"/>
  <c r="F64" i="17"/>
  <c r="E60" i="17"/>
  <c r="G60" i="17" s="1"/>
  <c r="F60" i="17"/>
  <c r="E56" i="17"/>
  <c r="G56" i="17" s="1"/>
  <c r="F56" i="17"/>
  <c r="E52" i="17"/>
  <c r="G52" i="17" s="1"/>
  <c r="F52" i="17"/>
  <c r="E44" i="17"/>
  <c r="G44" i="17" s="1"/>
  <c r="F44" i="17"/>
  <c r="E40" i="17"/>
  <c r="G40" i="17" s="1"/>
  <c r="F40" i="17"/>
  <c r="E36" i="17"/>
  <c r="G36" i="17" s="1"/>
  <c r="F36" i="17"/>
  <c r="E32" i="17"/>
  <c r="G32" i="17" s="1"/>
  <c r="F32" i="17"/>
  <c r="E28" i="17"/>
  <c r="G28" i="17" s="1"/>
  <c r="F28" i="17"/>
  <c r="E24" i="17"/>
  <c r="G24" i="17" s="1"/>
  <c r="F24" i="17"/>
  <c r="E20" i="17"/>
  <c r="G20" i="17" s="1"/>
  <c r="F20" i="17"/>
  <c r="E12" i="17"/>
  <c r="G12" i="17" s="1"/>
  <c r="F12" i="17"/>
  <c r="E8" i="17"/>
  <c r="G8" i="17" s="1"/>
  <c r="F8" i="17"/>
  <c r="E116" i="17"/>
  <c r="G116" i="17" s="1"/>
  <c r="F116" i="17"/>
  <c r="F115" i="17"/>
  <c r="E115" i="17"/>
  <c r="G115" i="17" s="1"/>
  <c r="F111" i="17"/>
  <c r="E111" i="17"/>
  <c r="G111" i="17" s="1"/>
  <c r="F107" i="17"/>
  <c r="E107" i="17"/>
  <c r="G107" i="17" s="1"/>
  <c r="F103" i="17"/>
  <c r="F99" i="17"/>
  <c r="E99" i="17"/>
  <c r="G99" i="17" s="1"/>
  <c r="F95" i="17"/>
  <c r="E95" i="17"/>
  <c r="G95" i="17" s="1"/>
  <c r="F91" i="17"/>
  <c r="E91" i="17"/>
  <c r="G91" i="17" s="1"/>
  <c r="F87" i="17"/>
  <c r="F83" i="17"/>
  <c r="E83" i="17"/>
  <c r="G83" i="17" s="1"/>
  <c r="F79" i="17"/>
  <c r="E79" i="17"/>
  <c r="G79" i="17" s="1"/>
  <c r="F75" i="17"/>
  <c r="E75" i="17"/>
  <c r="G75" i="17" s="1"/>
  <c r="F71" i="17"/>
  <c r="E71" i="17"/>
  <c r="G71" i="17" s="1"/>
  <c r="F67" i="17"/>
  <c r="E67" i="17"/>
  <c r="G67" i="17" s="1"/>
  <c r="F63" i="17"/>
  <c r="E63" i="17"/>
  <c r="G63" i="17" s="1"/>
  <c r="F59" i="17"/>
  <c r="E59" i="17"/>
  <c r="G59" i="17" s="1"/>
  <c r="F55" i="17"/>
  <c r="E55" i="17"/>
  <c r="G55" i="17" s="1"/>
  <c r="F51" i="17"/>
  <c r="E51" i="17"/>
  <c r="G51" i="17" s="1"/>
  <c r="F47" i="17"/>
  <c r="E47" i="17"/>
  <c r="G47" i="17" s="1"/>
  <c r="F43" i="17"/>
  <c r="E43" i="17"/>
  <c r="G43" i="17" s="1"/>
  <c r="F39" i="17"/>
  <c r="F35" i="17"/>
  <c r="E35" i="17"/>
  <c r="G35" i="17" s="1"/>
  <c r="F31" i="17"/>
  <c r="E31" i="17"/>
  <c r="G31" i="17" s="1"/>
  <c r="F27" i="17"/>
  <c r="E27" i="17"/>
  <c r="G27" i="17" s="1"/>
  <c r="F23" i="17"/>
  <c r="F19" i="17"/>
  <c r="E19" i="17"/>
  <c r="G19" i="17" s="1"/>
  <c r="F15" i="17"/>
  <c r="E15" i="17"/>
  <c r="G15" i="17" s="1"/>
  <c r="F11" i="17"/>
  <c r="E11" i="17"/>
  <c r="G11" i="17" s="1"/>
  <c r="F7" i="17"/>
  <c r="E7" i="17"/>
  <c r="G7" i="17" s="1"/>
  <c r="F118" i="17"/>
  <c r="E118" i="17"/>
  <c r="G118" i="17" s="1"/>
  <c r="F110" i="17"/>
  <c r="E110" i="17"/>
  <c r="G110" i="17" s="1"/>
  <c r="F106" i="17"/>
  <c r="E106" i="17"/>
  <c r="G106" i="17" s="1"/>
  <c r="F98" i="17"/>
  <c r="E98" i="17"/>
  <c r="G98" i="17" s="1"/>
  <c r="F94" i="17"/>
  <c r="E94" i="17"/>
  <c r="G94" i="17" s="1"/>
  <c r="F90" i="17"/>
  <c r="E90" i="17"/>
  <c r="G90" i="17" s="1"/>
  <c r="F86" i="17"/>
  <c r="E86" i="17"/>
  <c r="G86" i="17" s="1"/>
  <c r="F82" i="17"/>
  <c r="E82" i="17"/>
  <c r="G82" i="17" s="1"/>
  <c r="F78" i="17"/>
  <c r="E78" i="17"/>
  <c r="G78" i="17" s="1"/>
  <c r="F74" i="17"/>
  <c r="E74" i="17"/>
  <c r="G74" i="17" s="1"/>
  <c r="F70" i="17"/>
  <c r="E70" i="17"/>
  <c r="G70" i="17" s="1"/>
  <c r="F66" i="17"/>
  <c r="E66" i="17"/>
  <c r="G66" i="17" s="1"/>
  <c r="F62" i="17"/>
  <c r="E62" i="17"/>
  <c r="G62" i="17" s="1"/>
  <c r="F58" i="17"/>
  <c r="E58" i="17"/>
  <c r="G58" i="17" s="1"/>
  <c r="F54" i="17"/>
  <c r="E54" i="17"/>
  <c r="G54" i="17" s="1"/>
  <c r="F50" i="17"/>
  <c r="E50" i="17"/>
  <c r="G50" i="17" s="1"/>
  <c r="F46" i="17"/>
  <c r="E46" i="17"/>
  <c r="G46" i="17" s="1"/>
  <c r="F42" i="17"/>
  <c r="E42" i="17"/>
  <c r="G42" i="17" s="1"/>
  <c r="F38" i="17"/>
  <c r="E38" i="17"/>
  <c r="G38" i="17" s="1"/>
  <c r="F34" i="17"/>
  <c r="E34" i="17"/>
  <c r="G34" i="17" s="1"/>
  <c r="F30" i="17"/>
  <c r="E30" i="17"/>
  <c r="G30" i="17" s="1"/>
  <c r="F26" i="17"/>
  <c r="E26" i="17"/>
  <c r="G26" i="17" s="1"/>
  <c r="F22" i="17"/>
  <c r="E22" i="17"/>
  <c r="G22" i="17" s="1"/>
  <c r="F18" i="17"/>
  <c r="E18" i="17"/>
  <c r="G18" i="17" s="1"/>
  <c r="F14" i="17"/>
  <c r="E14" i="17"/>
  <c r="G14" i="17" s="1"/>
  <c r="F10" i="17"/>
  <c r="E10" i="17"/>
  <c r="G10" i="17" s="1"/>
  <c r="F6" i="17"/>
  <c r="E6" i="17"/>
  <c r="E108" i="17"/>
  <c r="G108" i="17" s="1"/>
  <c r="F108" i="17"/>
  <c r="F114" i="17"/>
  <c r="E114" i="17"/>
  <c r="G114" i="17" s="1"/>
  <c r="F102" i="17"/>
  <c r="E102" i="17"/>
  <c r="G102" i="17" s="1"/>
  <c r="F117" i="17"/>
  <c r="E117" i="17"/>
  <c r="G117" i="17" s="1"/>
  <c r="F113" i="17"/>
  <c r="E113" i="17"/>
  <c r="G113" i="17" s="1"/>
  <c r="F109" i="17"/>
  <c r="E109" i="17"/>
  <c r="G109" i="17" s="1"/>
  <c r="F105" i="17"/>
  <c r="E105" i="17"/>
  <c r="G105" i="17" s="1"/>
  <c r="F101" i="17"/>
  <c r="E101" i="17"/>
  <c r="G101" i="17" s="1"/>
  <c r="F97" i="17"/>
  <c r="E97" i="17"/>
  <c r="G97" i="17" s="1"/>
  <c r="F93" i="17"/>
  <c r="E93" i="17"/>
  <c r="G93" i="17" s="1"/>
  <c r="F89" i="17"/>
  <c r="E89" i="17"/>
  <c r="G89" i="17" s="1"/>
  <c r="F85" i="17"/>
  <c r="E85" i="17"/>
  <c r="G85" i="17" s="1"/>
  <c r="F81" i="17"/>
  <c r="E81" i="17"/>
  <c r="G81" i="17" s="1"/>
  <c r="F77" i="17"/>
  <c r="E77" i="17"/>
  <c r="G77" i="17" s="1"/>
  <c r="F73" i="17"/>
  <c r="E73" i="17"/>
  <c r="G73" i="17" s="1"/>
  <c r="F69" i="17"/>
  <c r="E69" i="17"/>
  <c r="G69" i="17" s="1"/>
  <c r="F65" i="17"/>
  <c r="E65" i="17"/>
  <c r="G65" i="17" s="1"/>
  <c r="F61" i="17"/>
  <c r="E61" i="17"/>
  <c r="G61" i="17" s="1"/>
  <c r="F57" i="17"/>
  <c r="F53" i="17"/>
  <c r="E53" i="17"/>
  <c r="G53" i="17" s="1"/>
  <c r="F49" i="17"/>
  <c r="E49" i="17"/>
  <c r="G49" i="17" s="1"/>
  <c r="F45" i="17"/>
  <c r="E45" i="17"/>
  <c r="G45" i="17" s="1"/>
  <c r="F41" i="17"/>
  <c r="E41" i="17"/>
  <c r="G41" i="17" s="1"/>
  <c r="F37" i="17"/>
  <c r="E37" i="17"/>
  <c r="G37" i="17" s="1"/>
  <c r="F33" i="17"/>
  <c r="E33" i="17"/>
  <c r="G33" i="17" s="1"/>
  <c r="F29" i="17"/>
  <c r="E29" i="17"/>
  <c r="G29" i="17" s="1"/>
  <c r="F25" i="17"/>
  <c r="E25" i="17"/>
  <c r="G25" i="17" s="1"/>
  <c r="F21" i="17"/>
  <c r="E21" i="17"/>
  <c r="G21" i="17" s="1"/>
  <c r="F17" i="17"/>
  <c r="E17" i="17"/>
  <c r="G17" i="17" s="1"/>
  <c r="F13" i="17"/>
  <c r="E13" i="17"/>
  <c r="G13" i="17" s="1"/>
  <c r="F9" i="17"/>
  <c r="E9" i="17"/>
  <c r="G9" i="17" s="1"/>
  <c r="E61" i="21" l="1"/>
  <c r="G61" i="21" s="1"/>
  <c r="F61" i="21"/>
  <c r="F16" i="17"/>
  <c r="F80" i="17"/>
  <c r="E83" i="23"/>
  <c r="G83" i="23" s="1"/>
  <c r="E81" i="24"/>
  <c r="G81" i="24" s="1"/>
  <c r="F112" i="30"/>
  <c r="F2" i="18"/>
  <c r="C3" i="9" s="1"/>
  <c r="E10" i="20"/>
  <c r="G10" i="20" s="1"/>
  <c r="E49" i="24"/>
  <c r="G49" i="24" s="1"/>
  <c r="F2" i="17"/>
  <c r="C2" i="9" s="1"/>
  <c r="E48" i="17"/>
  <c r="G48" i="17" s="1"/>
  <c r="E58" i="21"/>
  <c r="G58" i="21" s="1"/>
  <c r="E51" i="23"/>
  <c r="G51" i="23" s="1"/>
  <c r="E106" i="23"/>
  <c r="G106" i="23" s="1"/>
  <c r="F115" i="23"/>
  <c r="F32" i="23"/>
  <c r="E29" i="24"/>
  <c r="G29" i="24" s="1"/>
  <c r="E10" i="24"/>
  <c r="G10" i="24" s="1"/>
  <c r="E51" i="19"/>
  <c r="G51" i="19" s="1"/>
  <c r="E43" i="19"/>
  <c r="G43" i="19" s="1"/>
  <c r="F7" i="19"/>
  <c r="E75" i="19"/>
  <c r="G75" i="19" s="1"/>
  <c r="F46" i="19"/>
  <c r="E91" i="20"/>
  <c r="G91" i="20" s="1"/>
  <c r="F48" i="29"/>
  <c r="E55" i="29"/>
  <c r="G55" i="29" s="1"/>
  <c r="F112" i="29"/>
  <c r="E58" i="29"/>
  <c r="G58" i="29" s="1"/>
  <c r="F27" i="29"/>
  <c r="F87" i="30"/>
  <c r="F27" i="19"/>
  <c r="F93" i="21"/>
  <c r="E90" i="21"/>
  <c r="G90" i="21" s="1"/>
  <c r="E85" i="20"/>
  <c r="G85" i="20" s="1"/>
  <c r="F43" i="30"/>
  <c r="E113" i="24"/>
  <c r="G113" i="24" s="1"/>
  <c r="E93" i="24"/>
  <c r="G93" i="24" s="1"/>
  <c r="F56" i="30"/>
  <c r="F88" i="24"/>
  <c r="F2" i="24" s="1"/>
  <c r="C11" i="9" s="1"/>
  <c r="F2" i="23"/>
  <c r="C10" i="9" s="1"/>
  <c r="E2" i="17"/>
  <c r="F25" i="21"/>
  <c r="E20" i="19"/>
  <c r="G20" i="19" s="1"/>
  <c r="F52" i="29"/>
  <c r="E15" i="29"/>
  <c r="G15" i="29" s="1"/>
  <c r="E2" i="18"/>
  <c r="B3" i="9" s="1"/>
  <c r="E108" i="30"/>
  <c r="G108" i="30" s="1"/>
  <c r="E28" i="30"/>
  <c r="G28" i="30" s="1"/>
  <c r="G2" i="30" s="1"/>
  <c r="D9" i="9" s="1"/>
  <c r="F47" i="30"/>
  <c r="F112" i="21"/>
  <c r="E2" i="21"/>
  <c r="B7" i="9" s="1"/>
  <c r="F2" i="20"/>
  <c r="C5" i="9" s="1"/>
  <c r="E2" i="20"/>
  <c r="B5" i="9" s="1"/>
  <c r="C9" i="28"/>
  <c r="C10" i="28" s="1"/>
  <c r="F2" i="29"/>
  <c r="C6" i="9" s="1"/>
  <c r="E8" i="28"/>
  <c r="G8" i="28" s="1"/>
  <c r="F7" i="28"/>
  <c r="D8" i="27"/>
  <c r="E7" i="26"/>
  <c r="E7" i="27"/>
  <c r="F7" i="25"/>
  <c r="G7" i="28"/>
  <c r="D8" i="26"/>
  <c r="C9" i="26"/>
  <c r="G7" i="25"/>
  <c r="D8" i="25"/>
  <c r="C9" i="25"/>
  <c r="G7" i="24"/>
  <c r="G2" i="24" s="1"/>
  <c r="D11" i="9" s="1"/>
  <c r="G7" i="23"/>
  <c r="G7" i="18"/>
  <c r="G2" i="18" s="1"/>
  <c r="D3" i="9" s="1"/>
  <c r="C10" i="27"/>
  <c r="D9" i="27"/>
  <c r="G6" i="30"/>
  <c r="G6" i="29"/>
  <c r="G6" i="20"/>
  <c r="G6" i="19"/>
  <c r="G6" i="24"/>
  <c r="G6" i="23"/>
  <c r="G6" i="21"/>
  <c r="G2" i="21" s="1"/>
  <c r="D7" i="9" s="1"/>
  <c r="G6" i="17"/>
  <c r="G2" i="17" s="1"/>
  <c r="D2" i="9" s="1"/>
  <c r="B2" i="9"/>
  <c r="G8" i="9"/>
  <c r="C95" i="22"/>
  <c r="D95" i="22" s="1"/>
  <c r="H8" i="9"/>
  <c r="C89" i="22"/>
  <c r="D89" i="22" s="1"/>
  <c r="C45" i="22"/>
  <c r="D45" i="22" s="1"/>
  <c r="C88" i="22"/>
  <c r="D88" i="22" s="1"/>
  <c r="C8" i="22"/>
  <c r="D8" i="22" s="1"/>
  <c r="C52" i="22"/>
  <c r="D52" i="22" s="1"/>
  <c r="E52" i="22" s="1"/>
  <c r="G52" i="22" s="1"/>
  <c r="C50" i="22"/>
  <c r="D50" i="22" s="1"/>
  <c r="C64" i="22"/>
  <c r="D64" i="22" s="1"/>
  <c r="C34" i="22"/>
  <c r="D34" i="22" s="1"/>
  <c r="C74" i="22"/>
  <c r="D74" i="22" s="1"/>
  <c r="C76" i="22"/>
  <c r="D76" i="22" s="1"/>
  <c r="C20" i="22"/>
  <c r="D20" i="22" s="1"/>
  <c r="C56" i="22"/>
  <c r="D56" i="22" s="1"/>
  <c r="C75" i="22"/>
  <c r="D75" i="22" s="1"/>
  <c r="C44" i="22"/>
  <c r="D44" i="22" s="1"/>
  <c r="C21" i="22"/>
  <c r="D21" i="22" s="1"/>
  <c r="C47" i="22"/>
  <c r="D47" i="22" s="1"/>
  <c r="F47" i="22" s="1"/>
  <c r="C51" i="22"/>
  <c r="D51" i="22" s="1"/>
  <c r="F2" i="21" l="1"/>
  <c r="C7" i="9" s="1"/>
  <c r="F2" i="30"/>
  <c r="C9" i="9" s="1"/>
  <c r="F2" i="19"/>
  <c r="C4" i="9" s="1"/>
  <c r="E2" i="29"/>
  <c r="B6" i="9" s="1"/>
  <c r="E2" i="23"/>
  <c r="B10" i="9" s="1"/>
  <c r="G2" i="19"/>
  <c r="D4" i="9" s="1"/>
  <c r="G2" i="23"/>
  <c r="D10" i="9" s="1"/>
  <c r="E2" i="24"/>
  <c r="B11" i="9" s="1"/>
  <c r="E2" i="19"/>
  <c r="B4" i="9" s="1"/>
  <c r="E2" i="30"/>
  <c r="B9" i="9" s="1"/>
  <c r="D9" i="28"/>
  <c r="E9" i="28" s="1"/>
  <c r="G9" i="28" s="1"/>
  <c r="G7" i="27"/>
  <c r="G7" i="26"/>
  <c r="G2" i="20"/>
  <c r="D5" i="9" s="1"/>
  <c r="G2" i="29"/>
  <c r="D6" i="9" s="1"/>
  <c r="F8" i="27"/>
  <c r="E8" i="27"/>
  <c r="G8" i="27" s="1"/>
  <c r="E47" i="22"/>
  <c r="G47" i="22" s="1"/>
  <c r="E8" i="26"/>
  <c r="G8" i="26" s="1"/>
  <c r="F8" i="26"/>
  <c r="C10" i="26"/>
  <c r="D9" i="26"/>
  <c r="F8" i="25"/>
  <c r="E8" i="25"/>
  <c r="C10" i="25"/>
  <c r="D9" i="25"/>
  <c r="D10" i="28"/>
  <c r="C11" i="28"/>
  <c r="F9" i="27"/>
  <c r="E9" i="27"/>
  <c r="G9" i="27" s="1"/>
  <c r="D10" i="27"/>
  <c r="C11" i="27"/>
  <c r="E95" i="22"/>
  <c r="G95" i="22" s="1"/>
  <c r="F95" i="22"/>
  <c r="F75" i="22"/>
  <c r="E75" i="22"/>
  <c r="G75" i="22" s="1"/>
  <c r="F20" i="22"/>
  <c r="E20" i="22"/>
  <c r="G20" i="22" s="1"/>
  <c r="F34" i="22"/>
  <c r="E34" i="22"/>
  <c r="G34" i="22" s="1"/>
  <c r="F50" i="22"/>
  <c r="E50" i="22"/>
  <c r="G50" i="22" s="1"/>
  <c r="F8" i="22"/>
  <c r="E8" i="22"/>
  <c r="G8" i="22" s="1"/>
  <c r="F45" i="22"/>
  <c r="E45" i="22"/>
  <c r="G45" i="22" s="1"/>
  <c r="F89" i="22"/>
  <c r="E89" i="22"/>
  <c r="G89" i="22" s="1"/>
  <c r="F21" i="22"/>
  <c r="E21" i="22"/>
  <c r="G21" i="22" s="1"/>
  <c r="F44" i="22"/>
  <c r="E44" i="22"/>
  <c r="G44" i="22" s="1"/>
  <c r="E56" i="22"/>
  <c r="G56" i="22" s="1"/>
  <c r="F56" i="22"/>
  <c r="F76" i="22"/>
  <c r="E76" i="22"/>
  <c r="G76" i="22" s="1"/>
  <c r="F74" i="22"/>
  <c r="E74" i="22"/>
  <c r="G74" i="22" s="1"/>
  <c r="F64" i="22"/>
  <c r="E64" i="22"/>
  <c r="G64" i="22" s="1"/>
  <c r="F88" i="22"/>
  <c r="E88" i="22"/>
  <c r="G88" i="22" s="1"/>
  <c r="F52" i="22"/>
  <c r="F51" i="22"/>
  <c r="E51" i="22"/>
  <c r="G51" i="22" s="1"/>
  <c r="C17" i="22"/>
  <c r="D17" i="22" s="1"/>
  <c r="C116" i="22"/>
  <c r="D116" i="22" s="1"/>
  <c r="C62" i="22"/>
  <c r="D62" i="22" s="1"/>
  <c r="C31" i="22"/>
  <c r="D31" i="22" s="1"/>
  <c r="C53" i="22"/>
  <c r="D53" i="22" s="1"/>
  <c r="C99" i="22"/>
  <c r="D99" i="22" s="1"/>
  <c r="C42" i="22"/>
  <c r="D42" i="22" s="1"/>
  <c r="C13" i="22"/>
  <c r="D13" i="22" s="1"/>
  <c r="C82" i="22"/>
  <c r="D82" i="22" s="1"/>
  <c r="C37" i="22"/>
  <c r="D37" i="22" s="1"/>
  <c r="C41" i="22"/>
  <c r="D41" i="22" s="1"/>
  <c r="C24" i="22"/>
  <c r="D24" i="22" s="1"/>
  <c r="C10" i="22"/>
  <c r="D10" i="22" s="1"/>
  <c r="C29" i="22"/>
  <c r="D29" i="22" s="1"/>
  <c r="C69" i="22"/>
  <c r="D69" i="22" s="1"/>
  <c r="C61" i="22"/>
  <c r="D61" i="22" s="1"/>
  <c r="C80" i="22"/>
  <c r="D80" i="22" s="1"/>
  <c r="C85" i="22"/>
  <c r="D85" i="22" s="1"/>
  <c r="C36" i="22"/>
  <c r="D36" i="22" s="1"/>
  <c r="C100" i="22"/>
  <c r="D100" i="22" s="1"/>
  <c r="C7" i="22"/>
  <c r="D7" i="22" s="1"/>
  <c r="C19" i="22"/>
  <c r="D19" i="22" s="1"/>
  <c r="C33" i="22"/>
  <c r="D33" i="22" s="1"/>
  <c r="C25" i="22"/>
  <c r="D25" i="22" s="1"/>
  <c r="C115" i="22"/>
  <c r="D115" i="22" s="1"/>
  <c r="C73" i="22"/>
  <c r="D73" i="22" s="1"/>
  <c r="C30" i="22"/>
  <c r="D30" i="22" s="1"/>
  <c r="C39" i="22"/>
  <c r="D39" i="22" s="1"/>
  <c r="C113" i="22"/>
  <c r="D113" i="22" s="1"/>
  <c r="C96" i="22"/>
  <c r="D96" i="22" s="1"/>
  <c r="C65" i="22"/>
  <c r="D65" i="22" s="1"/>
  <c r="C87" i="22"/>
  <c r="D87" i="22" s="1"/>
  <c r="C107" i="22"/>
  <c r="D107" i="22" s="1"/>
  <c r="C86" i="22"/>
  <c r="D86" i="22" s="1"/>
  <c r="C72" i="22"/>
  <c r="D72" i="22" s="1"/>
  <c r="C110" i="22"/>
  <c r="D110" i="22" s="1"/>
  <c r="C78" i="22"/>
  <c r="D78" i="22" s="1"/>
  <c r="C63" i="22"/>
  <c r="D63" i="22" s="1"/>
  <c r="C84" i="22"/>
  <c r="D84" i="22" s="1"/>
  <c r="C40" i="22"/>
  <c r="D40" i="22" s="1"/>
  <c r="C26" i="22"/>
  <c r="D26" i="22" s="1"/>
  <c r="C119" i="22"/>
  <c r="D119" i="22" s="1"/>
  <c r="C92" i="22"/>
  <c r="D92" i="22" s="1"/>
  <c r="C28" i="22"/>
  <c r="D28" i="22" s="1"/>
  <c r="C93" i="22"/>
  <c r="D93" i="22" s="1"/>
  <c r="C35" i="22"/>
  <c r="D35" i="22" s="1"/>
  <c r="F8" i="9"/>
  <c r="C117" i="22"/>
  <c r="D117" i="22" s="1"/>
  <c r="C15" i="22"/>
  <c r="D15" i="22" s="1"/>
  <c r="C32" i="22"/>
  <c r="D32" i="22" s="1"/>
  <c r="C90" i="22"/>
  <c r="D90" i="22" s="1"/>
  <c r="C97" i="22"/>
  <c r="D97" i="22" s="1"/>
  <c r="C38" i="22"/>
  <c r="D38" i="22" s="1"/>
  <c r="C16" i="22"/>
  <c r="D16" i="22" s="1"/>
  <c r="C23" i="22"/>
  <c r="D23" i="22" s="1"/>
  <c r="C48" i="22"/>
  <c r="D48" i="22" s="1"/>
  <c r="C58" i="22"/>
  <c r="D58" i="22" s="1"/>
  <c r="C102" i="22"/>
  <c r="D102" i="22" s="1"/>
  <c r="C57" i="22"/>
  <c r="D57" i="22" s="1"/>
  <c r="C12" i="22"/>
  <c r="D12" i="22" s="1"/>
  <c r="C91" i="22"/>
  <c r="D91" i="22" s="1"/>
  <c r="C109" i="22"/>
  <c r="D109" i="22" s="1"/>
  <c r="C79" i="22"/>
  <c r="D79" i="22" s="1"/>
  <c r="C14" i="22"/>
  <c r="D14" i="22" s="1"/>
  <c r="C49" i="22"/>
  <c r="D49" i="22" s="1"/>
  <c r="C46" i="22"/>
  <c r="D46" i="22" s="1"/>
  <c r="C27" i="22"/>
  <c r="D27" i="22" s="1"/>
  <c r="C98" i="22"/>
  <c r="D98" i="22" s="1"/>
  <c r="C105" i="22"/>
  <c r="D105" i="22" s="1"/>
  <c r="C43" i="22"/>
  <c r="D43" i="22" s="1"/>
  <c r="C103" i="22"/>
  <c r="D103" i="22" s="1"/>
  <c r="C66" i="22"/>
  <c r="D66" i="22" s="1"/>
  <c r="C54" i="22"/>
  <c r="D54" i="22" s="1"/>
  <c r="C9" i="22"/>
  <c r="D9" i="22" s="1"/>
  <c r="C60" i="22"/>
  <c r="D60" i="22" s="1"/>
  <c r="C104" i="22"/>
  <c r="D104" i="22" s="1"/>
  <c r="C67" i="22"/>
  <c r="D67" i="22" s="1"/>
  <c r="C83" i="22"/>
  <c r="D83" i="22" s="1"/>
  <c r="C11" i="22"/>
  <c r="D11" i="22" s="1"/>
  <c r="C22" i="22"/>
  <c r="D22" i="22" s="1"/>
  <c r="C59" i="22"/>
  <c r="D59" i="22" s="1"/>
  <c r="C114" i="22"/>
  <c r="D114" i="22" s="1"/>
  <c r="C55" i="22"/>
  <c r="D55" i="22" s="1"/>
  <c r="C112" i="22"/>
  <c r="D112" i="22" s="1"/>
  <c r="C18" i="22"/>
  <c r="D18" i="22" s="1"/>
  <c r="C118" i="22"/>
  <c r="D118" i="22" s="1"/>
  <c r="C70" i="22"/>
  <c r="D70" i="22" s="1"/>
  <c r="C101" i="22"/>
  <c r="D101" i="22" s="1"/>
  <c r="C68" i="22"/>
  <c r="D68" i="22" s="1"/>
  <c r="C77" i="22"/>
  <c r="D77" i="22" s="1"/>
  <c r="C106" i="22"/>
  <c r="D106" i="22" s="1"/>
  <c r="C94" i="22"/>
  <c r="D94" i="22" s="1"/>
  <c r="C71" i="22"/>
  <c r="D71" i="22" s="1"/>
  <c r="C111" i="22"/>
  <c r="D111" i="22" s="1"/>
  <c r="C81" i="22"/>
  <c r="D81" i="22" s="1"/>
  <c r="C108" i="22"/>
  <c r="D108" i="22" s="1"/>
  <c r="G8" i="25" l="1"/>
  <c r="F9" i="28"/>
  <c r="C11" i="26"/>
  <c r="D10" i="26"/>
  <c r="F9" i="26"/>
  <c r="E9" i="26"/>
  <c r="G9" i="26" s="1"/>
  <c r="D10" i="25"/>
  <c r="C11" i="25"/>
  <c r="F9" i="25"/>
  <c r="E9" i="25"/>
  <c r="G9" i="25" s="1"/>
  <c r="C12" i="28"/>
  <c r="D11" i="28"/>
  <c r="E10" i="28"/>
  <c r="F10" i="28"/>
  <c r="E10" i="27"/>
  <c r="G10" i="27" s="1"/>
  <c r="F10" i="27"/>
  <c r="C12" i="27"/>
  <c r="D11" i="27"/>
  <c r="E70" i="22"/>
  <c r="G70" i="22" s="1"/>
  <c r="F70" i="22"/>
  <c r="E27" i="22"/>
  <c r="G27" i="22" s="1"/>
  <c r="F27" i="22"/>
  <c r="F72" i="22"/>
  <c r="E72" i="22"/>
  <c r="G72" i="22" s="1"/>
  <c r="F36" i="22"/>
  <c r="E36" i="22"/>
  <c r="G36" i="22" s="1"/>
  <c r="F42" i="22"/>
  <c r="E42" i="22"/>
  <c r="G42" i="22" s="1"/>
  <c r="F111" i="22"/>
  <c r="E111" i="22"/>
  <c r="G111" i="22" s="1"/>
  <c r="F77" i="22"/>
  <c r="E77" i="22"/>
  <c r="G77" i="22" s="1"/>
  <c r="F118" i="22"/>
  <c r="E118" i="22"/>
  <c r="F114" i="22"/>
  <c r="E114" i="22"/>
  <c r="G114" i="22" s="1"/>
  <c r="F83" i="22"/>
  <c r="E83" i="22"/>
  <c r="G83" i="22" s="1"/>
  <c r="E9" i="22"/>
  <c r="G9" i="22" s="1"/>
  <c r="F9" i="22"/>
  <c r="F43" i="22"/>
  <c r="E43" i="22"/>
  <c r="G43" i="22" s="1"/>
  <c r="F46" i="22"/>
  <c r="E46" i="22"/>
  <c r="G46" i="22" s="1"/>
  <c r="F109" i="22"/>
  <c r="E109" i="22"/>
  <c r="G109" i="22" s="1"/>
  <c r="F102" i="22"/>
  <c r="E102" i="22"/>
  <c r="G102" i="22" s="1"/>
  <c r="F16" i="22"/>
  <c r="E16" i="22"/>
  <c r="G16" i="22" s="1"/>
  <c r="F32" i="22"/>
  <c r="E32" i="22"/>
  <c r="G32" i="22" s="1"/>
  <c r="F35" i="22"/>
  <c r="E35" i="22"/>
  <c r="G35" i="22" s="1"/>
  <c r="E119" i="22"/>
  <c r="F119" i="22"/>
  <c r="E63" i="22"/>
  <c r="G63" i="22" s="1"/>
  <c r="F63" i="22"/>
  <c r="F86" i="22"/>
  <c r="E86" i="22"/>
  <c r="G86" i="22" s="1"/>
  <c r="F96" i="22"/>
  <c r="E96" i="22"/>
  <c r="G96" i="22" s="1"/>
  <c r="F73" i="22"/>
  <c r="E73" i="22"/>
  <c r="G73" i="22" s="1"/>
  <c r="E19" i="22"/>
  <c r="G19" i="22" s="1"/>
  <c r="F19" i="22"/>
  <c r="F85" i="22"/>
  <c r="E85" i="22"/>
  <c r="G85" i="22" s="1"/>
  <c r="F29" i="22"/>
  <c r="E29" i="22"/>
  <c r="G29" i="22" s="1"/>
  <c r="E37" i="22"/>
  <c r="G37" i="22" s="1"/>
  <c r="F37" i="22"/>
  <c r="F99" i="22"/>
  <c r="E99" i="22"/>
  <c r="G99" i="22" s="1"/>
  <c r="F116" i="22"/>
  <c r="E116" i="22"/>
  <c r="G116" i="22" s="1"/>
  <c r="F81" i="22"/>
  <c r="E81" i="22"/>
  <c r="G81" i="22" s="1"/>
  <c r="F55" i="22"/>
  <c r="E55" i="22"/>
  <c r="G55" i="22" s="1"/>
  <c r="F60" i="22"/>
  <c r="E60" i="22"/>
  <c r="G60" i="22" s="1"/>
  <c r="F79" i="22"/>
  <c r="E79" i="22"/>
  <c r="G79" i="22" s="1"/>
  <c r="E23" i="22"/>
  <c r="G23" i="22" s="1"/>
  <c r="F23" i="22"/>
  <c r="E92" i="22"/>
  <c r="G92" i="22" s="1"/>
  <c r="F92" i="22"/>
  <c r="E65" i="22"/>
  <c r="G65" i="22" s="1"/>
  <c r="F65" i="22"/>
  <c r="F33" i="22"/>
  <c r="E33" i="22"/>
  <c r="G33" i="22" s="1"/>
  <c r="E41" i="22"/>
  <c r="G41" i="22" s="1"/>
  <c r="F41" i="22"/>
  <c r="F71" i="22"/>
  <c r="E71" i="22"/>
  <c r="G71" i="22" s="1"/>
  <c r="F68" i="22"/>
  <c r="E68" i="22"/>
  <c r="G68" i="22" s="1"/>
  <c r="F18" i="22"/>
  <c r="E18" i="22"/>
  <c r="G18" i="22" s="1"/>
  <c r="F59" i="22"/>
  <c r="E59" i="22"/>
  <c r="G59" i="22" s="1"/>
  <c r="F67" i="22"/>
  <c r="E67" i="22"/>
  <c r="G67" i="22" s="1"/>
  <c r="E54" i="22"/>
  <c r="G54" i="22" s="1"/>
  <c r="F54" i="22"/>
  <c r="E105" i="22"/>
  <c r="G105" i="22" s="1"/>
  <c r="F105" i="22"/>
  <c r="E49" i="22"/>
  <c r="G49" i="22" s="1"/>
  <c r="F49" i="22"/>
  <c r="E91" i="22"/>
  <c r="G91" i="22" s="1"/>
  <c r="F91" i="22"/>
  <c r="F58" i="22"/>
  <c r="E58" i="22"/>
  <c r="G58" i="22" s="1"/>
  <c r="F38" i="22"/>
  <c r="E38" i="22"/>
  <c r="G38" i="22" s="1"/>
  <c r="F15" i="22"/>
  <c r="E15" i="22"/>
  <c r="G15" i="22" s="1"/>
  <c r="F93" i="22"/>
  <c r="E93" i="22"/>
  <c r="G93" i="22" s="1"/>
  <c r="E26" i="22"/>
  <c r="G26" i="22" s="1"/>
  <c r="F26" i="22"/>
  <c r="E78" i="22"/>
  <c r="G78" i="22" s="1"/>
  <c r="F78" i="22"/>
  <c r="F107" i="22"/>
  <c r="E107" i="22"/>
  <c r="G107" i="22" s="1"/>
  <c r="F113" i="22"/>
  <c r="E113" i="22"/>
  <c r="G113" i="22" s="1"/>
  <c r="E115" i="22"/>
  <c r="G115" i="22" s="1"/>
  <c r="F115" i="22"/>
  <c r="F7" i="22"/>
  <c r="E7" i="22"/>
  <c r="E80" i="22"/>
  <c r="G80" i="22" s="1"/>
  <c r="F80" i="22"/>
  <c r="F10" i="22"/>
  <c r="E10" i="22"/>
  <c r="G10" i="22" s="1"/>
  <c r="E82" i="22"/>
  <c r="G82" i="22" s="1"/>
  <c r="F82" i="22"/>
  <c r="F53" i="22"/>
  <c r="E53" i="22"/>
  <c r="G53" i="22" s="1"/>
  <c r="F17" i="22"/>
  <c r="E17" i="22"/>
  <c r="G17" i="22" s="1"/>
  <c r="E106" i="22"/>
  <c r="G106" i="22" s="1"/>
  <c r="F106" i="22"/>
  <c r="E11" i="22"/>
  <c r="G11" i="22" s="1"/>
  <c r="F11" i="22"/>
  <c r="F103" i="22"/>
  <c r="E103" i="22"/>
  <c r="G103" i="22" s="1"/>
  <c r="F57" i="22"/>
  <c r="E57" i="22"/>
  <c r="G57" i="22" s="1"/>
  <c r="E90" i="22"/>
  <c r="G90" i="22" s="1"/>
  <c r="F90" i="22"/>
  <c r="E84" i="22"/>
  <c r="G84" i="22" s="1"/>
  <c r="F84" i="22"/>
  <c r="E30" i="22"/>
  <c r="G30" i="22" s="1"/>
  <c r="F30" i="22"/>
  <c r="F69" i="22"/>
  <c r="E69" i="22"/>
  <c r="G69" i="22" s="1"/>
  <c r="F62" i="22"/>
  <c r="E62" i="22"/>
  <c r="G62" i="22" s="1"/>
  <c r="F108" i="22"/>
  <c r="E108" i="22"/>
  <c r="G108" i="22" s="1"/>
  <c r="F94" i="22"/>
  <c r="E94" i="22"/>
  <c r="G94" i="22" s="1"/>
  <c r="F101" i="22"/>
  <c r="E101" i="22"/>
  <c r="G101" i="22" s="1"/>
  <c r="F112" i="22"/>
  <c r="E112" i="22"/>
  <c r="G112" i="22" s="1"/>
  <c r="F22" i="22"/>
  <c r="E22" i="22"/>
  <c r="G22" i="22" s="1"/>
  <c r="E104" i="22"/>
  <c r="G104" i="22" s="1"/>
  <c r="F104" i="22"/>
  <c r="E66" i="22"/>
  <c r="G66" i="22" s="1"/>
  <c r="F66" i="22"/>
  <c r="F98" i="22"/>
  <c r="E98" i="22"/>
  <c r="G98" i="22" s="1"/>
  <c r="F14" i="22"/>
  <c r="E14" i="22"/>
  <c r="G14" i="22" s="1"/>
  <c r="F12" i="22"/>
  <c r="E12" i="22"/>
  <c r="G12" i="22" s="1"/>
  <c r="E48" i="22"/>
  <c r="G48" i="22" s="1"/>
  <c r="F48" i="22"/>
  <c r="F97" i="22"/>
  <c r="E97" i="22"/>
  <c r="G97" i="22" s="1"/>
  <c r="F117" i="22"/>
  <c r="E117" i="22"/>
  <c r="G117" i="22" s="1"/>
  <c r="F28" i="22"/>
  <c r="E28" i="22"/>
  <c r="G28" i="22" s="1"/>
  <c r="F40" i="22"/>
  <c r="E40" i="22"/>
  <c r="G40" i="22" s="1"/>
  <c r="E110" i="22"/>
  <c r="G110" i="22" s="1"/>
  <c r="F110" i="22"/>
  <c r="F87" i="22"/>
  <c r="E87" i="22"/>
  <c r="G87" i="22" s="1"/>
  <c r="E39" i="22"/>
  <c r="G39" i="22" s="1"/>
  <c r="F39" i="22"/>
  <c r="F25" i="22"/>
  <c r="E25" i="22"/>
  <c r="G25" i="22" s="1"/>
  <c r="F100" i="22"/>
  <c r="E100" i="22"/>
  <c r="G100" i="22" s="1"/>
  <c r="F61" i="22"/>
  <c r="E61" i="22"/>
  <c r="G61" i="22" s="1"/>
  <c r="F24" i="22"/>
  <c r="E24" i="22"/>
  <c r="G24" i="22" s="1"/>
  <c r="F13" i="22"/>
  <c r="E13" i="22"/>
  <c r="G13" i="22" s="1"/>
  <c r="E31" i="22"/>
  <c r="G31" i="22" s="1"/>
  <c r="F31" i="22"/>
  <c r="E2" i="22" l="1"/>
  <c r="F2" i="22"/>
  <c r="C8" i="9" s="1"/>
  <c r="G10" i="28"/>
  <c r="E10" i="26"/>
  <c r="G10" i="26" s="1"/>
  <c r="F10" i="26"/>
  <c r="C12" i="26"/>
  <c r="D11" i="26"/>
  <c r="C12" i="25"/>
  <c r="D11" i="25"/>
  <c r="F10" i="25"/>
  <c r="E10" i="25"/>
  <c r="G10" i="25" s="1"/>
  <c r="G7" i="22"/>
  <c r="B8" i="9"/>
  <c r="F11" i="28"/>
  <c r="E11" i="28"/>
  <c r="G11" i="28" s="1"/>
  <c r="C13" i="28"/>
  <c r="D12" i="28"/>
  <c r="D12" i="27"/>
  <c r="C13" i="27"/>
  <c r="F11" i="27"/>
  <c r="E11" i="27"/>
  <c r="G118" i="22"/>
  <c r="G2" i="22" l="1"/>
  <c r="D8" i="9" s="1"/>
  <c r="G11" i="27"/>
  <c r="C13" i="26"/>
  <c r="D12" i="26"/>
  <c r="F11" i="26"/>
  <c r="E11" i="26"/>
  <c r="G11" i="26" s="1"/>
  <c r="E11" i="25"/>
  <c r="G11" i="25" s="1"/>
  <c r="F11" i="25"/>
  <c r="D12" i="25"/>
  <c r="C13" i="25"/>
  <c r="F12" i="28"/>
  <c r="E12" i="28"/>
  <c r="G12" i="28" s="1"/>
  <c r="C14" i="28"/>
  <c r="D13" i="28"/>
  <c r="C14" i="27"/>
  <c r="D13" i="27"/>
  <c r="F12" i="27"/>
  <c r="E12" i="27"/>
  <c r="G12" i="27" s="1"/>
  <c r="F12" i="26" l="1"/>
  <c r="E12" i="26"/>
  <c r="G12" i="26" s="1"/>
  <c r="C14" i="26"/>
  <c r="D13" i="26"/>
  <c r="C14" i="25"/>
  <c r="D13" i="25"/>
  <c r="E12" i="25"/>
  <c r="G12" i="25" s="1"/>
  <c r="F12" i="25"/>
  <c r="E13" i="28"/>
  <c r="G13" i="28" s="1"/>
  <c r="F13" i="28"/>
  <c r="C15" i="28"/>
  <c r="D14" i="28"/>
  <c r="E13" i="27"/>
  <c r="G13" i="27" s="1"/>
  <c r="F13" i="27"/>
  <c r="C15" i="27"/>
  <c r="D14" i="27"/>
  <c r="E13" i="26" l="1"/>
  <c r="G13" i="26" s="1"/>
  <c r="F13" i="26"/>
  <c r="D14" i="26"/>
  <c r="C15" i="26"/>
  <c r="F13" i="25"/>
  <c r="E13" i="25"/>
  <c r="G13" i="25" s="1"/>
  <c r="D14" i="25"/>
  <c r="C15" i="25"/>
  <c r="F14" i="28"/>
  <c r="E14" i="28"/>
  <c r="G14" i="28" s="1"/>
  <c r="D15" i="28"/>
  <c r="C16" i="28"/>
  <c r="D15" i="27"/>
  <c r="C16" i="27"/>
  <c r="E14" i="27"/>
  <c r="F14" i="27"/>
  <c r="G14" i="27" l="1"/>
  <c r="C16" i="26"/>
  <c r="D15" i="26"/>
  <c r="E14" i="26"/>
  <c r="G14" i="26" s="1"/>
  <c r="F14" i="26"/>
  <c r="C16" i="25"/>
  <c r="D15" i="25"/>
  <c r="F14" i="25"/>
  <c r="E14" i="25"/>
  <c r="G14" i="25" s="1"/>
  <c r="D16" i="28"/>
  <c r="C17" i="28"/>
  <c r="E15" i="28"/>
  <c r="G15" i="28" s="1"/>
  <c r="F15" i="28"/>
  <c r="D16" i="27"/>
  <c r="C17" i="27"/>
  <c r="E15" i="27"/>
  <c r="G15" i="27" s="1"/>
  <c r="F15" i="27"/>
  <c r="F15" i="26" l="1"/>
  <c r="E15" i="26"/>
  <c r="G15" i="26" s="1"/>
  <c r="D16" i="26"/>
  <c r="C17" i="26"/>
  <c r="E15" i="25"/>
  <c r="G15" i="25" s="1"/>
  <c r="F15" i="25"/>
  <c r="C17" i="25"/>
  <c r="D16" i="25"/>
  <c r="C18" i="28"/>
  <c r="D17" i="28"/>
  <c r="E16" i="28"/>
  <c r="G16" i="28" s="1"/>
  <c r="F16" i="28"/>
  <c r="C18" i="27"/>
  <c r="D17" i="27"/>
  <c r="F16" i="27"/>
  <c r="E16" i="27"/>
  <c r="G16" i="27" s="1"/>
  <c r="C18" i="26" l="1"/>
  <c r="D17" i="26"/>
  <c r="F16" i="26"/>
  <c r="E16" i="26"/>
  <c r="G16" i="26" s="1"/>
  <c r="C18" i="25"/>
  <c r="D17" i="25"/>
  <c r="E16" i="25"/>
  <c r="G16" i="25" s="1"/>
  <c r="F16" i="25"/>
  <c r="F17" i="28"/>
  <c r="E17" i="28"/>
  <c r="G17" i="28" s="1"/>
  <c r="D18" i="28"/>
  <c r="C19" i="28"/>
  <c r="F17" i="27"/>
  <c r="E17" i="27"/>
  <c r="G17" i="27" s="1"/>
  <c r="C19" i="27"/>
  <c r="D18" i="27"/>
  <c r="E17" i="26" l="1"/>
  <c r="G17" i="26" s="1"/>
  <c r="F17" i="26"/>
  <c r="D18" i="26"/>
  <c r="C19" i="26"/>
  <c r="E17" i="25"/>
  <c r="G17" i="25" s="1"/>
  <c r="F17" i="25"/>
  <c r="C19" i="25"/>
  <c r="D18" i="25"/>
  <c r="C20" i="28"/>
  <c r="D19" i="28"/>
  <c r="F18" i="28"/>
  <c r="E18" i="28"/>
  <c r="G18" i="28" s="1"/>
  <c r="D19" i="27"/>
  <c r="C20" i="27"/>
  <c r="E18" i="27"/>
  <c r="G18" i="27" s="1"/>
  <c r="F18" i="27"/>
  <c r="C20" i="26" l="1"/>
  <c r="D19" i="26"/>
  <c r="E18" i="26"/>
  <c r="G18" i="26" s="1"/>
  <c r="F18" i="26"/>
  <c r="F18" i="25"/>
  <c r="E18" i="25"/>
  <c r="G18" i="25" s="1"/>
  <c r="D19" i="25"/>
  <c r="C20" i="25"/>
  <c r="F19" i="28"/>
  <c r="E19" i="28"/>
  <c r="G19" i="28" s="1"/>
  <c r="D20" i="28"/>
  <c r="C21" i="28"/>
  <c r="C21" i="27"/>
  <c r="D20" i="27"/>
  <c r="F19" i="27"/>
  <c r="E19" i="27"/>
  <c r="G19" i="27" s="1"/>
  <c r="D20" i="26" l="1"/>
  <c r="C21" i="26"/>
  <c r="E19" i="26"/>
  <c r="G19" i="26" s="1"/>
  <c r="F19" i="26"/>
  <c r="C21" i="25"/>
  <c r="D20" i="25"/>
  <c r="F19" i="25"/>
  <c r="E19" i="25"/>
  <c r="G19" i="25" s="1"/>
  <c r="C22" i="28"/>
  <c r="D21" i="28"/>
  <c r="F20" i="28"/>
  <c r="E20" i="28"/>
  <c r="G20" i="28" s="1"/>
  <c r="F20" i="27"/>
  <c r="E20" i="27"/>
  <c r="G20" i="27" s="1"/>
  <c r="C22" i="27"/>
  <c r="D21" i="27"/>
  <c r="C22" i="26" l="1"/>
  <c r="D21" i="26"/>
  <c r="F20" i="26"/>
  <c r="E20" i="26"/>
  <c r="G20" i="26" s="1"/>
  <c r="F20" i="25"/>
  <c r="E20" i="25"/>
  <c r="G20" i="25" s="1"/>
  <c r="C22" i="25"/>
  <c r="D21" i="25"/>
  <c r="E21" i="28"/>
  <c r="G21" i="28" s="1"/>
  <c r="F21" i="28"/>
  <c r="C23" i="28"/>
  <c r="D22" i="28"/>
  <c r="F21" i="27"/>
  <c r="E21" i="27"/>
  <c r="G21" i="27" s="1"/>
  <c r="C23" i="27"/>
  <c r="D22" i="27"/>
  <c r="E21" i="26" l="1"/>
  <c r="G21" i="26" s="1"/>
  <c r="F21" i="26"/>
  <c r="C23" i="26"/>
  <c r="D22" i="26"/>
  <c r="F21" i="25"/>
  <c r="E21" i="25"/>
  <c r="G21" i="25" s="1"/>
  <c r="D22" i="25"/>
  <c r="C23" i="25"/>
  <c r="E22" i="28"/>
  <c r="G22" i="28" s="1"/>
  <c r="F22" i="28"/>
  <c r="D23" i="28"/>
  <c r="C24" i="28"/>
  <c r="E22" i="27"/>
  <c r="G22" i="27" s="1"/>
  <c r="F22" i="27"/>
  <c r="C24" i="27"/>
  <c r="D23" i="27"/>
  <c r="F22" i="26" l="1"/>
  <c r="E22" i="26"/>
  <c r="G22" i="26" s="1"/>
  <c r="C24" i="26"/>
  <c r="D23" i="26"/>
  <c r="F22" i="25"/>
  <c r="E22" i="25"/>
  <c r="G22" i="25" s="1"/>
  <c r="C24" i="25"/>
  <c r="D23" i="25"/>
  <c r="E23" i="28"/>
  <c r="G23" i="28" s="1"/>
  <c r="F23" i="28"/>
  <c r="D24" i="28"/>
  <c r="C25" i="28"/>
  <c r="E23" i="27"/>
  <c r="G23" i="27" s="1"/>
  <c r="F23" i="27"/>
  <c r="D24" i="27"/>
  <c r="C25" i="27"/>
  <c r="F23" i="26" l="1"/>
  <c r="E23" i="26"/>
  <c r="G23" i="26" s="1"/>
  <c r="D24" i="26"/>
  <c r="C25" i="26"/>
  <c r="D24" i="25"/>
  <c r="C25" i="25"/>
  <c r="E23" i="25"/>
  <c r="G23" i="25" s="1"/>
  <c r="F23" i="25"/>
  <c r="C26" i="28"/>
  <c r="D25" i="28"/>
  <c r="E24" i="28"/>
  <c r="G24" i="28" s="1"/>
  <c r="F24" i="28"/>
  <c r="C26" i="27"/>
  <c r="D25" i="27"/>
  <c r="F24" i="27"/>
  <c r="E24" i="27"/>
  <c r="G24" i="27" s="1"/>
  <c r="D25" i="26" l="1"/>
  <c r="C26" i="26"/>
  <c r="F24" i="26"/>
  <c r="E24" i="26"/>
  <c r="G24" i="26" s="1"/>
  <c r="C26" i="25"/>
  <c r="D25" i="25"/>
  <c r="F24" i="25"/>
  <c r="E24" i="25"/>
  <c r="G24" i="25" s="1"/>
  <c r="F25" i="28"/>
  <c r="E25" i="28"/>
  <c r="G25" i="28" s="1"/>
  <c r="D26" i="28"/>
  <c r="C27" i="28"/>
  <c r="F25" i="27"/>
  <c r="E25" i="27"/>
  <c r="G25" i="27" s="1"/>
  <c r="D26" i="27"/>
  <c r="C27" i="27"/>
  <c r="C27" i="26" l="1"/>
  <c r="D26" i="26"/>
  <c r="E25" i="26"/>
  <c r="G25" i="26" s="1"/>
  <c r="F25" i="26"/>
  <c r="F25" i="25"/>
  <c r="E25" i="25"/>
  <c r="G25" i="25" s="1"/>
  <c r="C27" i="25"/>
  <c r="D26" i="25"/>
  <c r="C28" i="28"/>
  <c r="D27" i="28"/>
  <c r="F26" i="28"/>
  <c r="E26" i="28"/>
  <c r="G26" i="28" s="1"/>
  <c r="E26" i="27"/>
  <c r="G26" i="27" s="1"/>
  <c r="F26" i="27"/>
  <c r="C28" i="27"/>
  <c r="D27" i="27"/>
  <c r="E26" i="26" l="1"/>
  <c r="G26" i="26" s="1"/>
  <c r="F26" i="26"/>
  <c r="D27" i="26"/>
  <c r="C28" i="26"/>
  <c r="F26" i="25"/>
  <c r="E26" i="25"/>
  <c r="G26" i="25" s="1"/>
  <c r="C28" i="25"/>
  <c r="D27" i="25"/>
  <c r="F27" i="28"/>
  <c r="E27" i="28"/>
  <c r="G27" i="28" s="1"/>
  <c r="D28" i="28"/>
  <c r="C29" i="28"/>
  <c r="E27" i="27"/>
  <c r="G27" i="27" s="1"/>
  <c r="F27" i="27"/>
  <c r="C29" i="27"/>
  <c r="D28" i="27"/>
  <c r="D28" i="26" l="1"/>
  <c r="C29" i="26"/>
  <c r="F27" i="26"/>
  <c r="E27" i="26"/>
  <c r="G27" i="26" s="1"/>
  <c r="E27" i="25"/>
  <c r="G27" i="25" s="1"/>
  <c r="F27" i="25"/>
  <c r="D28" i="25"/>
  <c r="C29" i="25"/>
  <c r="F28" i="28"/>
  <c r="E28" i="28"/>
  <c r="G28" i="28" s="1"/>
  <c r="C30" i="28"/>
  <c r="D29" i="28"/>
  <c r="F28" i="27"/>
  <c r="E28" i="27"/>
  <c r="G28" i="27" s="1"/>
  <c r="C30" i="27"/>
  <c r="D29" i="27"/>
  <c r="C30" i="26" l="1"/>
  <c r="D29" i="26"/>
  <c r="F28" i="26"/>
  <c r="E28" i="26"/>
  <c r="G28" i="26" s="1"/>
  <c r="C30" i="25"/>
  <c r="D29" i="25"/>
  <c r="E28" i="25"/>
  <c r="G28" i="25" s="1"/>
  <c r="F28" i="25"/>
  <c r="E29" i="28"/>
  <c r="G29" i="28" s="1"/>
  <c r="F29" i="28"/>
  <c r="C31" i="28"/>
  <c r="D30" i="28"/>
  <c r="C31" i="27"/>
  <c r="D30" i="27"/>
  <c r="F29" i="27"/>
  <c r="E29" i="27"/>
  <c r="G29" i="27" s="1"/>
  <c r="E29" i="26" l="1"/>
  <c r="G29" i="26" s="1"/>
  <c r="F29" i="26"/>
  <c r="C31" i="26"/>
  <c r="D30" i="26"/>
  <c r="F29" i="25"/>
  <c r="E29" i="25"/>
  <c r="G29" i="25" s="1"/>
  <c r="C31" i="25"/>
  <c r="D30" i="25"/>
  <c r="D31" i="28"/>
  <c r="C32" i="28"/>
  <c r="E30" i="28"/>
  <c r="G30" i="28" s="1"/>
  <c r="F30" i="28"/>
  <c r="E30" i="27"/>
  <c r="G30" i="27" s="1"/>
  <c r="F30" i="27"/>
  <c r="D31" i="27"/>
  <c r="C32" i="27"/>
  <c r="E30" i="26" l="1"/>
  <c r="G30" i="26" s="1"/>
  <c r="F30" i="26"/>
  <c r="D31" i="26"/>
  <c r="C32" i="26"/>
  <c r="E30" i="25"/>
  <c r="G30" i="25" s="1"/>
  <c r="F30" i="25"/>
  <c r="C32" i="25"/>
  <c r="D31" i="25"/>
  <c r="D32" i="28"/>
  <c r="C33" i="28"/>
  <c r="E31" i="28"/>
  <c r="G31" i="28" s="1"/>
  <c r="F31" i="28"/>
  <c r="D32" i="27"/>
  <c r="C33" i="27"/>
  <c r="F31" i="27"/>
  <c r="E31" i="27"/>
  <c r="G31" i="27" s="1"/>
  <c r="C33" i="26" l="1"/>
  <c r="D32" i="26"/>
  <c r="E31" i="26"/>
  <c r="G31" i="26" s="1"/>
  <c r="F31" i="26"/>
  <c r="D32" i="25"/>
  <c r="C33" i="25"/>
  <c r="E31" i="25"/>
  <c r="G31" i="25" s="1"/>
  <c r="F31" i="25"/>
  <c r="C34" i="28"/>
  <c r="D33" i="28"/>
  <c r="E32" i="28"/>
  <c r="G32" i="28" s="1"/>
  <c r="F32" i="28"/>
  <c r="C34" i="27"/>
  <c r="D33" i="27"/>
  <c r="F32" i="27"/>
  <c r="E32" i="27"/>
  <c r="G32" i="27" s="1"/>
  <c r="F32" i="26" l="1"/>
  <c r="E32" i="26"/>
  <c r="G32" i="26" s="1"/>
  <c r="D33" i="26"/>
  <c r="C34" i="26"/>
  <c r="C34" i="25"/>
  <c r="D33" i="25"/>
  <c r="E32" i="25"/>
  <c r="G32" i="25" s="1"/>
  <c r="F32" i="25"/>
  <c r="F33" i="28"/>
  <c r="E33" i="28"/>
  <c r="G33" i="28" s="1"/>
  <c r="D34" i="28"/>
  <c r="C35" i="28"/>
  <c r="F33" i="27"/>
  <c r="E33" i="27"/>
  <c r="G33" i="27" s="1"/>
  <c r="C35" i="27"/>
  <c r="D34" i="27"/>
  <c r="E33" i="26" l="1"/>
  <c r="G33" i="26" s="1"/>
  <c r="F33" i="26"/>
  <c r="D34" i="26"/>
  <c r="C35" i="26"/>
  <c r="F33" i="25"/>
  <c r="E33" i="25"/>
  <c r="G33" i="25" s="1"/>
  <c r="C35" i="25"/>
  <c r="D34" i="25"/>
  <c r="C36" i="28"/>
  <c r="D35" i="28"/>
  <c r="F34" i="28"/>
  <c r="E34" i="28"/>
  <c r="G34" i="28" s="1"/>
  <c r="F34" i="27"/>
  <c r="E34" i="27"/>
  <c r="G34" i="27" s="1"/>
  <c r="D35" i="27"/>
  <c r="C36" i="27"/>
  <c r="C36" i="26" l="1"/>
  <c r="D35" i="26"/>
  <c r="E34" i="26"/>
  <c r="G34" i="26" s="1"/>
  <c r="F34" i="26"/>
  <c r="F34" i="25"/>
  <c r="E34" i="25"/>
  <c r="G34" i="25" s="1"/>
  <c r="C36" i="25"/>
  <c r="D35" i="25"/>
  <c r="E35" i="28"/>
  <c r="G35" i="28" s="1"/>
  <c r="F35" i="28"/>
  <c r="C37" i="28"/>
  <c r="D36" i="28"/>
  <c r="C37" i="27"/>
  <c r="D36" i="27"/>
  <c r="E35" i="27"/>
  <c r="G35" i="27" s="1"/>
  <c r="F35" i="27"/>
  <c r="F35" i="26" l="1"/>
  <c r="E35" i="26"/>
  <c r="G35" i="26" s="1"/>
  <c r="D36" i="26"/>
  <c r="C37" i="26"/>
  <c r="F35" i="25"/>
  <c r="E35" i="25"/>
  <c r="G35" i="25" s="1"/>
  <c r="D36" i="25"/>
  <c r="C37" i="25"/>
  <c r="C38" i="28"/>
  <c r="D37" i="28"/>
  <c r="F36" i="28"/>
  <c r="E36" i="28"/>
  <c r="G36" i="28" s="1"/>
  <c r="F36" i="27"/>
  <c r="E36" i="27"/>
  <c r="G36" i="27" s="1"/>
  <c r="C38" i="27"/>
  <c r="D37" i="27"/>
  <c r="C38" i="26" l="1"/>
  <c r="D37" i="26"/>
  <c r="E36" i="26"/>
  <c r="G36" i="26" s="1"/>
  <c r="F36" i="26"/>
  <c r="E36" i="25"/>
  <c r="G36" i="25" s="1"/>
  <c r="F36" i="25"/>
  <c r="C38" i="25"/>
  <c r="D37" i="25"/>
  <c r="F37" i="28"/>
  <c r="E37" i="28"/>
  <c r="G37" i="28" s="1"/>
  <c r="C39" i="28"/>
  <c r="D38" i="28"/>
  <c r="F37" i="27"/>
  <c r="E37" i="27"/>
  <c r="G37" i="27" s="1"/>
  <c r="D38" i="27"/>
  <c r="C39" i="27"/>
  <c r="F37" i="26" l="1"/>
  <c r="E37" i="26"/>
  <c r="G37" i="26" s="1"/>
  <c r="D38" i="26"/>
  <c r="C39" i="26"/>
  <c r="F37" i="25"/>
  <c r="E37" i="25"/>
  <c r="G37" i="25" s="1"/>
  <c r="C39" i="25"/>
  <c r="D38" i="25"/>
  <c r="D39" i="28"/>
  <c r="C40" i="28"/>
  <c r="E38" i="28"/>
  <c r="G38" i="28" s="1"/>
  <c r="F38" i="28"/>
  <c r="C40" i="27"/>
  <c r="D39" i="27"/>
  <c r="F38" i="27"/>
  <c r="E38" i="27"/>
  <c r="G38" i="27" s="1"/>
  <c r="C40" i="26" l="1"/>
  <c r="D39" i="26"/>
  <c r="E38" i="26"/>
  <c r="G38" i="26" s="1"/>
  <c r="F38" i="26"/>
  <c r="C40" i="25"/>
  <c r="D39" i="25"/>
  <c r="E38" i="25"/>
  <c r="G38" i="25" s="1"/>
  <c r="F38" i="25"/>
  <c r="C41" i="28"/>
  <c r="D40" i="28"/>
  <c r="E39" i="28"/>
  <c r="G39" i="28" s="1"/>
  <c r="F39" i="28"/>
  <c r="E39" i="27"/>
  <c r="G39" i="27" s="1"/>
  <c r="F39" i="27"/>
  <c r="D40" i="27"/>
  <c r="C41" i="27"/>
  <c r="F39" i="26" l="1"/>
  <c r="E39" i="26"/>
  <c r="G39" i="26" s="1"/>
  <c r="C41" i="26"/>
  <c r="D40" i="26"/>
  <c r="F39" i="25"/>
  <c r="E39" i="25"/>
  <c r="G39" i="25" s="1"/>
  <c r="C41" i="25"/>
  <c r="D40" i="25"/>
  <c r="F40" i="28"/>
  <c r="E40" i="28"/>
  <c r="G40" i="28" s="1"/>
  <c r="C42" i="28"/>
  <c r="D41" i="28"/>
  <c r="C42" i="27"/>
  <c r="D41" i="27"/>
  <c r="F40" i="27"/>
  <c r="E40" i="27"/>
  <c r="G40" i="27" s="1"/>
  <c r="E40" i="26" l="1"/>
  <c r="G40" i="26" s="1"/>
  <c r="F40" i="26"/>
  <c r="C42" i="26"/>
  <c r="D41" i="26"/>
  <c r="E40" i="25"/>
  <c r="G40" i="25" s="1"/>
  <c r="F40" i="25"/>
  <c r="D41" i="25"/>
  <c r="C42" i="25"/>
  <c r="F41" i="28"/>
  <c r="E41" i="28"/>
  <c r="G41" i="28" s="1"/>
  <c r="C43" i="28"/>
  <c r="D42" i="28"/>
  <c r="F41" i="27"/>
  <c r="E41" i="27"/>
  <c r="G41" i="27" s="1"/>
  <c r="C43" i="27"/>
  <c r="D42" i="27"/>
  <c r="C43" i="26" l="1"/>
  <c r="D42" i="26"/>
  <c r="F41" i="26"/>
  <c r="E41" i="26"/>
  <c r="G41" i="26" s="1"/>
  <c r="F41" i="25"/>
  <c r="E41" i="25"/>
  <c r="G41" i="25" s="1"/>
  <c r="D42" i="25"/>
  <c r="C43" i="25"/>
  <c r="C44" i="28"/>
  <c r="D43" i="28"/>
  <c r="F42" i="28"/>
  <c r="E42" i="28"/>
  <c r="G42" i="28" s="1"/>
  <c r="F42" i="27"/>
  <c r="E42" i="27"/>
  <c r="G42" i="27" s="1"/>
  <c r="D43" i="27"/>
  <c r="C44" i="27"/>
  <c r="E42" i="26" l="1"/>
  <c r="G42" i="26" s="1"/>
  <c r="F42" i="26"/>
  <c r="C44" i="26"/>
  <c r="D43" i="26"/>
  <c r="D43" i="25"/>
  <c r="C44" i="25"/>
  <c r="E42" i="25"/>
  <c r="G42" i="25" s="1"/>
  <c r="F42" i="25"/>
  <c r="E43" i="28"/>
  <c r="G43" i="28" s="1"/>
  <c r="F43" i="28"/>
  <c r="C45" i="28"/>
  <c r="D44" i="28"/>
  <c r="C45" i="27"/>
  <c r="D44" i="27"/>
  <c r="E43" i="27"/>
  <c r="G43" i="27" s="1"/>
  <c r="F43" i="27"/>
  <c r="F43" i="26" l="1"/>
  <c r="E43" i="26"/>
  <c r="G43" i="26" s="1"/>
  <c r="C45" i="26"/>
  <c r="D44" i="26"/>
  <c r="D44" i="25"/>
  <c r="C45" i="25"/>
  <c r="E43" i="25"/>
  <c r="G43" i="25" s="1"/>
  <c r="F43" i="25"/>
  <c r="C46" i="28"/>
  <c r="D45" i="28"/>
  <c r="F44" i="28"/>
  <c r="E44" i="28"/>
  <c r="G44" i="28" s="1"/>
  <c r="F44" i="27"/>
  <c r="E44" i="27"/>
  <c r="G44" i="27" s="1"/>
  <c r="C46" i="27"/>
  <c r="D45" i="27"/>
  <c r="C46" i="26" l="1"/>
  <c r="D45" i="26"/>
  <c r="E44" i="26"/>
  <c r="G44" i="26" s="1"/>
  <c r="F44" i="26"/>
  <c r="C46" i="25"/>
  <c r="D45" i="25"/>
  <c r="E44" i="25"/>
  <c r="G44" i="25" s="1"/>
  <c r="F44" i="25"/>
  <c r="F45" i="28"/>
  <c r="E45" i="28"/>
  <c r="G45" i="28" s="1"/>
  <c r="C47" i="28"/>
  <c r="D46" i="28"/>
  <c r="F45" i="27"/>
  <c r="E45" i="27"/>
  <c r="G45" i="27" s="1"/>
  <c r="D46" i="27"/>
  <c r="C47" i="27"/>
  <c r="F45" i="26" l="1"/>
  <c r="E45" i="26"/>
  <c r="G45" i="26" s="1"/>
  <c r="D46" i="26"/>
  <c r="C47" i="26"/>
  <c r="F45" i="25"/>
  <c r="E45" i="25"/>
  <c r="G45" i="25" s="1"/>
  <c r="D46" i="25"/>
  <c r="C47" i="25"/>
  <c r="D47" i="28"/>
  <c r="C48" i="28"/>
  <c r="E46" i="28"/>
  <c r="G46" i="28" s="1"/>
  <c r="F46" i="28"/>
  <c r="C48" i="27"/>
  <c r="D47" i="27"/>
  <c r="F46" i="27"/>
  <c r="E46" i="27"/>
  <c r="G46" i="27" s="1"/>
  <c r="F46" i="26" l="1"/>
  <c r="E46" i="26"/>
  <c r="G46" i="26" s="1"/>
  <c r="C48" i="26"/>
  <c r="D47" i="26"/>
  <c r="C48" i="25"/>
  <c r="D47" i="25"/>
  <c r="F46" i="25"/>
  <c r="E46" i="25"/>
  <c r="G46" i="25" s="1"/>
  <c r="C49" i="28"/>
  <c r="D48" i="28"/>
  <c r="E47" i="28"/>
  <c r="G47" i="28" s="1"/>
  <c r="F47" i="28"/>
  <c r="E47" i="27"/>
  <c r="G47" i="27" s="1"/>
  <c r="F47" i="27"/>
  <c r="D48" i="27"/>
  <c r="C49" i="27"/>
  <c r="F47" i="26" l="1"/>
  <c r="E47" i="26"/>
  <c r="G47" i="26" s="1"/>
  <c r="C49" i="26"/>
  <c r="D48" i="26"/>
  <c r="E47" i="25"/>
  <c r="G47" i="25" s="1"/>
  <c r="F47" i="25"/>
  <c r="C49" i="25"/>
  <c r="D48" i="25"/>
  <c r="F48" i="28"/>
  <c r="E48" i="28"/>
  <c r="G48" i="28" s="1"/>
  <c r="C50" i="28"/>
  <c r="D49" i="28"/>
  <c r="F48" i="27"/>
  <c r="E48" i="27"/>
  <c r="G48" i="27" s="1"/>
  <c r="C50" i="27"/>
  <c r="D49" i="27"/>
  <c r="E48" i="26" l="1"/>
  <c r="G48" i="26" s="1"/>
  <c r="F48" i="26"/>
  <c r="C50" i="26"/>
  <c r="D49" i="26"/>
  <c r="E48" i="25"/>
  <c r="G48" i="25" s="1"/>
  <c r="F48" i="25"/>
  <c r="C50" i="25"/>
  <c r="D49" i="25"/>
  <c r="F49" i="28"/>
  <c r="E49" i="28"/>
  <c r="G49" i="28" s="1"/>
  <c r="C51" i="28"/>
  <c r="D50" i="28"/>
  <c r="F49" i="27"/>
  <c r="E49" i="27"/>
  <c r="G49" i="27" s="1"/>
  <c r="C51" i="27"/>
  <c r="D50" i="27"/>
  <c r="D50" i="26" l="1"/>
  <c r="C51" i="26"/>
  <c r="F49" i="26"/>
  <c r="E49" i="26"/>
  <c r="G49" i="26" s="1"/>
  <c r="F49" i="25"/>
  <c r="E49" i="25"/>
  <c r="G49" i="25" s="1"/>
  <c r="D50" i="25"/>
  <c r="C51" i="25"/>
  <c r="F50" i="28"/>
  <c r="E50" i="28"/>
  <c r="G50" i="28" s="1"/>
  <c r="D51" i="28"/>
  <c r="C52" i="28"/>
  <c r="F50" i="27"/>
  <c r="E50" i="27"/>
  <c r="G50" i="27" s="1"/>
  <c r="D51" i="27"/>
  <c r="C52" i="27"/>
  <c r="C52" i="26" l="1"/>
  <c r="D51" i="26"/>
  <c r="E50" i="26"/>
  <c r="G50" i="26" s="1"/>
  <c r="F50" i="26"/>
  <c r="F50" i="25"/>
  <c r="E50" i="25"/>
  <c r="G50" i="25" s="1"/>
  <c r="C52" i="25"/>
  <c r="D51" i="25"/>
  <c r="D52" i="28"/>
  <c r="C53" i="28"/>
  <c r="E51" i="28"/>
  <c r="G51" i="28" s="1"/>
  <c r="F51" i="28"/>
  <c r="D52" i="27"/>
  <c r="C53" i="27"/>
  <c r="F51" i="27"/>
  <c r="E51" i="27"/>
  <c r="G51" i="27" s="1"/>
  <c r="F51" i="26" l="1"/>
  <c r="E51" i="26"/>
  <c r="G51" i="26" s="1"/>
  <c r="C53" i="26"/>
  <c r="D52" i="26"/>
  <c r="F51" i="25"/>
  <c r="E51" i="25"/>
  <c r="G51" i="25" s="1"/>
  <c r="C53" i="25"/>
  <c r="D52" i="25"/>
  <c r="C54" i="28"/>
  <c r="D53" i="28"/>
  <c r="E52" i="28"/>
  <c r="G52" i="28" s="1"/>
  <c r="F52" i="28"/>
  <c r="E52" i="27"/>
  <c r="G52" i="27" s="1"/>
  <c r="F52" i="27"/>
  <c r="C54" i="27"/>
  <c r="D53" i="27"/>
  <c r="C54" i="26" l="1"/>
  <c r="D53" i="26"/>
  <c r="E52" i="26"/>
  <c r="G52" i="26" s="1"/>
  <c r="F52" i="26"/>
  <c r="F52" i="25"/>
  <c r="E52" i="25"/>
  <c r="G52" i="25" s="1"/>
  <c r="D53" i="25"/>
  <c r="C54" i="25"/>
  <c r="F53" i="28"/>
  <c r="E53" i="28"/>
  <c r="G53" i="28" s="1"/>
  <c r="D54" i="28"/>
  <c r="C55" i="28"/>
  <c r="F53" i="27"/>
  <c r="E53" i="27"/>
  <c r="G53" i="27" s="1"/>
  <c r="C55" i="27"/>
  <c r="D54" i="27"/>
  <c r="F53" i="26" l="1"/>
  <c r="E53" i="26"/>
  <c r="G53" i="26" s="1"/>
  <c r="C55" i="26"/>
  <c r="D54" i="26"/>
  <c r="D54" i="25"/>
  <c r="C55" i="25"/>
  <c r="F53" i="25"/>
  <c r="E53" i="25"/>
  <c r="G53" i="25" s="1"/>
  <c r="C56" i="28"/>
  <c r="D55" i="28"/>
  <c r="F54" i="28"/>
  <c r="E54" i="28"/>
  <c r="G54" i="28" s="1"/>
  <c r="F54" i="27"/>
  <c r="E54" i="27"/>
  <c r="G54" i="27" s="1"/>
  <c r="D55" i="27"/>
  <c r="C56" i="27"/>
  <c r="C56" i="26" l="1"/>
  <c r="D55" i="26"/>
  <c r="F54" i="26"/>
  <c r="E54" i="26"/>
  <c r="G54" i="26" s="1"/>
  <c r="D55" i="25"/>
  <c r="C56" i="25"/>
  <c r="F54" i="25"/>
  <c r="E54" i="25"/>
  <c r="G54" i="25" s="1"/>
  <c r="E55" i="28"/>
  <c r="G55" i="28" s="1"/>
  <c r="F55" i="28"/>
  <c r="C57" i="28"/>
  <c r="D56" i="28"/>
  <c r="C57" i="27"/>
  <c r="D56" i="27"/>
  <c r="E55" i="27"/>
  <c r="G55" i="27" s="1"/>
  <c r="F55" i="27"/>
  <c r="F55" i="26" l="1"/>
  <c r="E55" i="26"/>
  <c r="G55" i="26" s="1"/>
  <c r="C57" i="26"/>
  <c r="D56" i="26"/>
  <c r="C57" i="25"/>
  <c r="D56" i="25"/>
  <c r="E55" i="25"/>
  <c r="G55" i="25" s="1"/>
  <c r="F55" i="25"/>
  <c r="C58" i="28"/>
  <c r="D57" i="28"/>
  <c r="E56" i="28"/>
  <c r="G56" i="28" s="1"/>
  <c r="F56" i="28"/>
  <c r="E56" i="27"/>
  <c r="G56" i="27" s="1"/>
  <c r="F56" i="27"/>
  <c r="C58" i="27"/>
  <c r="D57" i="27"/>
  <c r="E56" i="26" l="1"/>
  <c r="G56" i="26" s="1"/>
  <c r="F56" i="26"/>
  <c r="C58" i="26"/>
  <c r="D57" i="26"/>
  <c r="F56" i="25"/>
  <c r="E56" i="25"/>
  <c r="G56" i="25" s="1"/>
  <c r="C58" i="25"/>
  <c r="D57" i="25"/>
  <c r="F57" i="28"/>
  <c r="E57" i="28"/>
  <c r="G57" i="28" s="1"/>
  <c r="C59" i="28"/>
  <c r="D58" i="28"/>
  <c r="C59" i="27"/>
  <c r="D58" i="27"/>
  <c r="F57" i="27"/>
  <c r="E57" i="27"/>
  <c r="G57" i="27" s="1"/>
  <c r="F57" i="26" l="1"/>
  <c r="E57" i="26"/>
  <c r="G57" i="26" s="1"/>
  <c r="D58" i="26"/>
  <c r="C59" i="26"/>
  <c r="D58" i="25"/>
  <c r="C59" i="25"/>
  <c r="F57" i="25"/>
  <c r="E57" i="25"/>
  <c r="G57" i="25" s="1"/>
  <c r="C60" i="28"/>
  <c r="D59" i="28"/>
  <c r="F58" i="28"/>
  <c r="E58" i="28"/>
  <c r="G58" i="28" s="1"/>
  <c r="F58" i="27"/>
  <c r="E58" i="27"/>
  <c r="G58" i="27" s="1"/>
  <c r="C60" i="27"/>
  <c r="D59" i="27"/>
  <c r="C60" i="26" l="1"/>
  <c r="D59" i="26"/>
  <c r="F58" i="26"/>
  <c r="E58" i="26"/>
  <c r="G58" i="26" s="1"/>
  <c r="D59" i="25"/>
  <c r="C60" i="25"/>
  <c r="F58" i="25"/>
  <c r="E58" i="25"/>
  <c r="G58" i="25" s="1"/>
  <c r="F59" i="28"/>
  <c r="E59" i="28"/>
  <c r="G59" i="28" s="1"/>
  <c r="D60" i="28"/>
  <c r="C61" i="28"/>
  <c r="F59" i="27"/>
  <c r="E59" i="27"/>
  <c r="G59" i="27" s="1"/>
  <c r="C61" i="27"/>
  <c r="D60" i="27"/>
  <c r="D60" i="26" l="1"/>
  <c r="C61" i="26"/>
  <c r="F59" i="26"/>
  <c r="E59" i="26"/>
  <c r="G59" i="26" s="1"/>
  <c r="D60" i="25"/>
  <c r="C61" i="25"/>
  <c r="E59" i="25"/>
  <c r="G59" i="25" s="1"/>
  <c r="F59" i="25"/>
  <c r="C62" i="28"/>
  <c r="D61" i="28"/>
  <c r="E60" i="28"/>
  <c r="G60" i="28" s="1"/>
  <c r="F60" i="28"/>
  <c r="E60" i="27"/>
  <c r="G60" i="27" s="1"/>
  <c r="F60" i="27"/>
  <c r="C62" i="27"/>
  <c r="D61" i="27"/>
  <c r="E60" i="26" l="1"/>
  <c r="G60" i="26" s="1"/>
  <c r="F60" i="26"/>
  <c r="C62" i="26"/>
  <c r="D61" i="26"/>
  <c r="C62" i="25"/>
  <c r="D61" i="25"/>
  <c r="F60" i="25"/>
  <c r="E60" i="25"/>
  <c r="G60" i="25" s="1"/>
  <c r="F61" i="28"/>
  <c r="E61" i="28"/>
  <c r="G61" i="28" s="1"/>
  <c r="C63" i="28"/>
  <c r="D62" i="28"/>
  <c r="F61" i="27"/>
  <c r="E61" i="27"/>
  <c r="G61" i="27" s="1"/>
  <c r="D62" i="27"/>
  <c r="C63" i="27"/>
  <c r="F61" i="26" l="1"/>
  <c r="E61" i="26"/>
  <c r="G61" i="26" s="1"/>
  <c r="C63" i="26"/>
  <c r="D62" i="26"/>
  <c r="F61" i="25"/>
  <c r="E61" i="25"/>
  <c r="G61" i="25" s="1"/>
  <c r="C63" i="25"/>
  <c r="D62" i="25"/>
  <c r="E62" i="28"/>
  <c r="G62" i="28" s="1"/>
  <c r="F62" i="28"/>
  <c r="D63" i="28"/>
  <c r="C64" i="28"/>
  <c r="C64" i="27"/>
  <c r="D63" i="27"/>
  <c r="F62" i="27"/>
  <c r="E62" i="27"/>
  <c r="G62" i="27" s="1"/>
  <c r="E62" i="26" l="1"/>
  <c r="G62" i="26" s="1"/>
  <c r="F62" i="26"/>
  <c r="D63" i="26"/>
  <c r="C64" i="26"/>
  <c r="F62" i="25"/>
  <c r="E62" i="25"/>
  <c r="G62" i="25" s="1"/>
  <c r="C64" i="25"/>
  <c r="D63" i="25"/>
  <c r="D64" i="28"/>
  <c r="C65" i="28"/>
  <c r="F63" i="28"/>
  <c r="E63" i="28"/>
  <c r="G63" i="28" s="1"/>
  <c r="E63" i="27"/>
  <c r="G63" i="27" s="1"/>
  <c r="F63" i="27"/>
  <c r="D64" i="27"/>
  <c r="C65" i="27"/>
  <c r="C65" i="26" l="1"/>
  <c r="D64" i="26"/>
  <c r="F63" i="26"/>
  <c r="E63" i="26"/>
  <c r="G63" i="26" s="1"/>
  <c r="F63" i="25"/>
  <c r="E63" i="25"/>
  <c r="G63" i="25" s="1"/>
  <c r="D64" i="25"/>
  <c r="C65" i="25"/>
  <c r="C66" i="28"/>
  <c r="D65" i="28"/>
  <c r="E64" i="28"/>
  <c r="G64" i="28" s="1"/>
  <c r="F64" i="28"/>
  <c r="C66" i="27"/>
  <c r="D65" i="27"/>
  <c r="F64" i="27"/>
  <c r="E64" i="27"/>
  <c r="G64" i="27" s="1"/>
  <c r="E64" i="26" l="1"/>
  <c r="G64" i="26" s="1"/>
  <c r="F64" i="26"/>
  <c r="C66" i="26"/>
  <c r="D65" i="26"/>
  <c r="C66" i="25"/>
  <c r="D65" i="25"/>
  <c r="E64" i="25"/>
  <c r="G64" i="25" s="1"/>
  <c r="F64" i="25"/>
  <c r="F65" i="28"/>
  <c r="E65" i="28"/>
  <c r="G65" i="28" s="1"/>
  <c r="D66" i="28"/>
  <c r="C67" i="28"/>
  <c r="F65" i="27"/>
  <c r="E65" i="27"/>
  <c r="G65" i="27" s="1"/>
  <c r="C67" i="27"/>
  <c r="D66" i="27"/>
  <c r="F65" i="26" l="1"/>
  <c r="E65" i="26"/>
  <c r="G65" i="26" s="1"/>
  <c r="C67" i="26"/>
  <c r="D66" i="26"/>
  <c r="F65" i="25"/>
  <c r="E65" i="25"/>
  <c r="G65" i="25" s="1"/>
  <c r="D66" i="25"/>
  <c r="C67" i="25"/>
  <c r="C68" i="28"/>
  <c r="D67" i="28"/>
  <c r="F66" i="28"/>
  <c r="E66" i="28"/>
  <c r="G66" i="28" s="1"/>
  <c r="F66" i="27"/>
  <c r="E66" i="27"/>
  <c r="G66" i="27" s="1"/>
  <c r="D67" i="27"/>
  <c r="C68" i="27"/>
  <c r="F66" i="26" l="1"/>
  <c r="E66" i="26"/>
  <c r="G66" i="26" s="1"/>
  <c r="C68" i="26"/>
  <c r="D67" i="26"/>
  <c r="C68" i="25"/>
  <c r="D67" i="25"/>
  <c r="F66" i="25"/>
  <c r="E66" i="25"/>
  <c r="G66" i="25" s="1"/>
  <c r="F67" i="28"/>
  <c r="E67" i="28"/>
  <c r="G67" i="28" s="1"/>
  <c r="D68" i="28"/>
  <c r="C69" i="28"/>
  <c r="F67" i="27"/>
  <c r="E67" i="27"/>
  <c r="G67" i="27" s="1"/>
  <c r="C69" i="27"/>
  <c r="D68" i="27"/>
  <c r="F67" i="26" l="1"/>
  <c r="E67" i="26"/>
  <c r="G67" i="26" s="1"/>
  <c r="D68" i="26"/>
  <c r="C69" i="26"/>
  <c r="F67" i="25"/>
  <c r="E67" i="25"/>
  <c r="G67" i="25" s="1"/>
  <c r="C69" i="25"/>
  <c r="D68" i="25"/>
  <c r="F68" i="28"/>
  <c r="E68" i="28"/>
  <c r="G68" i="28" s="1"/>
  <c r="C70" i="28"/>
  <c r="D69" i="28"/>
  <c r="F68" i="27"/>
  <c r="E68" i="27"/>
  <c r="G68" i="27" s="1"/>
  <c r="C70" i="27"/>
  <c r="D69" i="27"/>
  <c r="D69" i="26" l="1"/>
  <c r="C70" i="26"/>
  <c r="E68" i="26"/>
  <c r="G68" i="26" s="1"/>
  <c r="F68" i="26"/>
  <c r="F68" i="25"/>
  <c r="E68" i="25"/>
  <c r="G68" i="25" s="1"/>
  <c r="C70" i="25"/>
  <c r="D69" i="25"/>
  <c r="C71" i="28"/>
  <c r="D70" i="28"/>
  <c r="F69" i="28"/>
  <c r="E69" i="28"/>
  <c r="G69" i="28" s="1"/>
  <c r="C71" i="27"/>
  <c r="D70" i="27"/>
  <c r="F69" i="27"/>
  <c r="E69" i="27"/>
  <c r="G69" i="27" s="1"/>
  <c r="C71" i="26" l="1"/>
  <c r="D70" i="26"/>
  <c r="F69" i="26"/>
  <c r="E69" i="26"/>
  <c r="G69" i="26" s="1"/>
  <c r="D70" i="25"/>
  <c r="C71" i="25"/>
  <c r="F69" i="25"/>
  <c r="E69" i="25"/>
  <c r="G69" i="25" s="1"/>
  <c r="F70" i="28"/>
  <c r="E70" i="28"/>
  <c r="G70" i="28" s="1"/>
  <c r="D71" i="28"/>
  <c r="C72" i="28"/>
  <c r="E70" i="27"/>
  <c r="G70" i="27" s="1"/>
  <c r="F70" i="27"/>
  <c r="D71" i="27"/>
  <c r="C72" i="27"/>
  <c r="F70" i="26" l="1"/>
  <c r="E70" i="26"/>
  <c r="G70" i="26" s="1"/>
  <c r="D71" i="26"/>
  <c r="C72" i="26"/>
  <c r="D71" i="25"/>
  <c r="C72" i="25"/>
  <c r="F70" i="25"/>
  <c r="E70" i="25"/>
  <c r="G70" i="25" s="1"/>
  <c r="C73" i="28"/>
  <c r="D72" i="28"/>
  <c r="E71" i="28"/>
  <c r="G71" i="28" s="1"/>
  <c r="F71" i="28"/>
  <c r="D72" i="27"/>
  <c r="C73" i="27"/>
  <c r="E71" i="27"/>
  <c r="G71" i="27" s="1"/>
  <c r="F71" i="27"/>
  <c r="C73" i="26" l="1"/>
  <c r="D72" i="26"/>
  <c r="E71" i="26"/>
  <c r="G71" i="26" s="1"/>
  <c r="F71" i="26"/>
  <c r="C73" i="25"/>
  <c r="D72" i="25"/>
  <c r="E71" i="25"/>
  <c r="G71" i="25" s="1"/>
  <c r="F71" i="25"/>
  <c r="F72" i="28"/>
  <c r="E72" i="28"/>
  <c r="G72" i="28" s="1"/>
  <c r="C74" i="28"/>
  <c r="D73" i="28"/>
  <c r="C74" i="27"/>
  <c r="D73" i="27"/>
  <c r="F72" i="27"/>
  <c r="E72" i="27"/>
  <c r="G72" i="27" s="1"/>
  <c r="E72" i="26" l="1"/>
  <c r="G72" i="26" s="1"/>
  <c r="F72" i="26"/>
  <c r="C74" i="26"/>
  <c r="D73" i="26"/>
  <c r="F72" i="25"/>
  <c r="E72" i="25"/>
  <c r="G72" i="25" s="1"/>
  <c r="C74" i="25"/>
  <c r="D73" i="25"/>
  <c r="F73" i="28"/>
  <c r="E73" i="28"/>
  <c r="G73" i="28" s="1"/>
  <c r="C75" i="28"/>
  <c r="D74" i="28"/>
  <c r="F73" i="27"/>
  <c r="E73" i="27"/>
  <c r="G73" i="27" s="1"/>
  <c r="C75" i="27"/>
  <c r="D74" i="27"/>
  <c r="F73" i="26" l="1"/>
  <c r="E73" i="26"/>
  <c r="G73" i="26" s="1"/>
  <c r="C75" i="26"/>
  <c r="D74" i="26"/>
  <c r="F73" i="25"/>
  <c r="E73" i="25"/>
  <c r="G73" i="25" s="1"/>
  <c r="D74" i="25"/>
  <c r="C75" i="25"/>
  <c r="F74" i="28"/>
  <c r="E74" i="28"/>
  <c r="G74" i="28" s="1"/>
  <c r="D75" i="28"/>
  <c r="C76" i="28"/>
  <c r="C76" i="27"/>
  <c r="D75" i="27"/>
  <c r="F74" i="27"/>
  <c r="E74" i="27"/>
  <c r="G74" i="27" s="1"/>
  <c r="F74" i="26" l="1"/>
  <c r="E74" i="26"/>
  <c r="G74" i="26" s="1"/>
  <c r="C76" i="26"/>
  <c r="D75" i="26"/>
  <c r="F74" i="25"/>
  <c r="E74" i="25"/>
  <c r="G74" i="25" s="1"/>
  <c r="D75" i="25"/>
  <c r="C76" i="25"/>
  <c r="D76" i="28"/>
  <c r="C77" i="28"/>
  <c r="E75" i="28"/>
  <c r="G75" i="28" s="1"/>
  <c r="F75" i="28"/>
  <c r="F75" i="27"/>
  <c r="E75" i="27"/>
  <c r="G75" i="27" s="1"/>
  <c r="C77" i="27"/>
  <c r="D76" i="27"/>
  <c r="F75" i="26" l="1"/>
  <c r="E75" i="26"/>
  <c r="G75" i="26" s="1"/>
  <c r="D76" i="26"/>
  <c r="C77" i="26"/>
  <c r="D76" i="25"/>
  <c r="C77" i="25"/>
  <c r="F75" i="25"/>
  <c r="E75" i="25"/>
  <c r="G75" i="25" s="1"/>
  <c r="C78" i="28"/>
  <c r="D77" i="28"/>
  <c r="F76" i="28"/>
  <c r="E76" i="28"/>
  <c r="G76" i="28" s="1"/>
  <c r="E76" i="27"/>
  <c r="G76" i="27" s="1"/>
  <c r="F76" i="27"/>
  <c r="C78" i="27"/>
  <c r="D77" i="27"/>
  <c r="C78" i="26" l="1"/>
  <c r="D77" i="26"/>
  <c r="E76" i="26"/>
  <c r="G76" i="26" s="1"/>
  <c r="F76" i="26"/>
  <c r="C78" i="25"/>
  <c r="D77" i="25"/>
  <c r="F76" i="25"/>
  <c r="E76" i="25"/>
  <c r="G76" i="25" s="1"/>
  <c r="F77" i="28"/>
  <c r="E77" i="28"/>
  <c r="G77" i="28" s="1"/>
  <c r="C79" i="28"/>
  <c r="D78" i="28"/>
  <c r="F77" i="27"/>
  <c r="E77" i="27"/>
  <c r="G77" i="27" s="1"/>
  <c r="D78" i="27"/>
  <c r="C79" i="27"/>
  <c r="F77" i="26" l="1"/>
  <c r="E77" i="26"/>
  <c r="G77" i="26" s="1"/>
  <c r="C79" i="26"/>
  <c r="D78" i="26"/>
  <c r="E77" i="25"/>
  <c r="G77" i="25" s="1"/>
  <c r="F77" i="25"/>
  <c r="C79" i="25"/>
  <c r="D78" i="25"/>
  <c r="C80" i="28"/>
  <c r="D79" i="28"/>
  <c r="E78" i="28"/>
  <c r="G78" i="28" s="1"/>
  <c r="F78" i="28"/>
  <c r="F78" i="27"/>
  <c r="E78" i="27"/>
  <c r="G78" i="27" s="1"/>
  <c r="C80" i="27"/>
  <c r="D79" i="27"/>
  <c r="E78" i="26" l="1"/>
  <c r="G78" i="26" s="1"/>
  <c r="F78" i="26"/>
  <c r="D79" i="26"/>
  <c r="C80" i="26"/>
  <c r="F78" i="25"/>
  <c r="E78" i="25"/>
  <c r="G78" i="25" s="1"/>
  <c r="C80" i="25"/>
  <c r="D79" i="25"/>
  <c r="F79" i="28"/>
  <c r="E79" i="28"/>
  <c r="G79" i="28" s="1"/>
  <c r="D80" i="28"/>
  <c r="C81" i="28"/>
  <c r="E79" i="27"/>
  <c r="G79" i="27" s="1"/>
  <c r="F79" i="27"/>
  <c r="C81" i="27"/>
  <c r="D80" i="27"/>
  <c r="D80" i="26" l="1"/>
  <c r="C81" i="26"/>
  <c r="F79" i="26"/>
  <c r="E79" i="26"/>
  <c r="G79" i="26" s="1"/>
  <c r="F79" i="25"/>
  <c r="E79" i="25"/>
  <c r="G79" i="25" s="1"/>
  <c r="D80" i="25"/>
  <c r="C81" i="25"/>
  <c r="C82" i="28"/>
  <c r="D81" i="28"/>
  <c r="E80" i="28"/>
  <c r="G80" i="28" s="1"/>
  <c r="F80" i="28"/>
  <c r="F80" i="27"/>
  <c r="E80" i="27"/>
  <c r="G80" i="27" s="1"/>
  <c r="C82" i="27"/>
  <c r="D81" i="27"/>
  <c r="C82" i="26" l="1"/>
  <c r="D81" i="26"/>
  <c r="E80" i="26"/>
  <c r="G80" i="26" s="1"/>
  <c r="F80" i="26"/>
  <c r="C82" i="25"/>
  <c r="D81" i="25"/>
  <c r="F80" i="25"/>
  <c r="E80" i="25"/>
  <c r="G80" i="25" s="1"/>
  <c r="F81" i="28"/>
  <c r="E81" i="28"/>
  <c r="G81" i="28" s="1"/>
  <c r="D82" i="28"/>
  <c r="C83" i="28"/>
  <c r="C83" i="27"/>
  <c r="D82" i="27"/>
  <c r="F81" i="27"/>
  <c r="E81" i="27"/>
  <c r="G81" i="27" s="1"/>
  <c r="D82" i="26" l="1"/>
  <c r="C83" i="26"/>
  <c r="F81" i="26"/>
  <c r="E81" i="26"/>
  <c r="G81" i="26" s="1"/>
  <c r="F81" i="25"/>
  <c r="E81" i="25"/>
  <c r="G81" i="25" s="1"/>
  <c r="D82" i="25"/>
  <c r="C83" i="25"/>
  <c r="C84" i="28"/>
  <c r="D83" i="28"/>
  <c r="F82" i="28"/>
  <c r="E82" i="28"/>
  <c r="G82" i="28" s="1"/>
  <c r="F82" i="27"/>
  <c r="E82" i="27"/>
  <c r="G82" i="27" s="1"/>
  <c r="D83" i="27"/>
  <c r="C84" i="27"/>
  <c r="C84" i="26" l="1"/>
  <c r="D83" i="26"/>
  <c r="E82" i="26"/>
  <c r="G82" i="26" s="1"/>
  <c r="F82" i="26"/>
  <c r="E82" i="25"/>
  <c r="G82" i="25" s="1"/>
  <c r="F82" i="25"/>
  <c r="D83" i="25"/>
  <c r="C84" i="25"/>
  <c r="E83" i="28"/>
  <c r="G83" i="28" s="1"/>
  <c r="F83" i="28"/>
  <c r="C85" i="28"/>
  <c r="D84" i="28"/>
  <c r="F83" i="27"/>
  <c r="E83" i="27"/>
  <c r="G83" i="27" s="1"/>
  <c r="C85" i="27"/>
  <c r="D84" i="27"/>
  <c r="D84" i="26" l="1"/>
  <c r="C85" i="26"/>
  <c r="E83" i="26"/>
  <c r="G83" i="26" s="1"/>
  <c r="F83" i="26"/>
  <c r="F83" i="25"/>
  <c r="E83" i="25"/>
  <c r="G83" i="25" s="1"/>
  <c r="D84" i="25"/>
  <c r="C85" i="25"/>
  <c r="C86" i="28"/>
  <c r="D85" i="28"/>
  <c r="F84" i="28"/>
  <c r="E84" i="28"/>
  <c r="G84" i="28" s="1"/>
  <c r="F84" i="27"/>
  <c r="E84" i="27"/>
  <c r="G84" i="27" s="1"/>
  <c r="C86" i="27"/>
  <c r="D85" i="27"/>
  <c r="E84" i="26" l="1"/>
  <c r="G84" i="26" s="1"/>
  <c r="F84" i="26"/>
  <c r="C86" i="26"/>
  <c r="D85" i="26"/>
  <c r="D85" i="25"/>
  <c r="C86" i="25"/>
  <c r="F84" i="25"/>
  <c r="E84" i="25"/>
  <c r="G84" i="25" s="1"/>
  <c r="F85" i="28"/>
  <c r="E85" i="28"/>
  <c r="G85" i="28" s="1"/>
  <c r="C87" i="28"/>
  <c r="D86" i="28"/>
  <c r="F85" i="27"/>
  <c r="E85" i="27"/>
  <c r="G85" i="27" s="1"/>
  <c r="C87" i="27"/>
  <c r="D86" i="27"/>
  <c r="E85" i="26" l="1"/>
  <c r="G85" i="26" s="1"/>
  <c r="F85" i="26"/>
  <c r="C87" i="26"/>
  <c r="D86" i="26"/>
  <c r="D86" i="25"/>
  <c r="C87" i="25"/>
  <c r="F85" i="25"/>
  <c r="E85" i="25"/>
  <c r="G85" i="25" s="1"/>
  <c r="F86" i="28"/>
  <c r="E86" i="28"/>
  <c r="G86" i="28" s="1"/>
  <c r="D87" i="28"/>
  <c r="C88" i="28"/>
  <c r="E86" i="27"/>
  <c r="G86" i="27" s="1"/>
  <c r="F86" i="27"/>
  <c r="D87" i="27"/>
  <c r="C88" i="27"/>
  <c r="F86" i="26" l="1"/>
  <c r="E86" i="26"/>
  <c r="G86" i="26" s="1"/>
  <c r="D87" i="26"/>
  <c r="C88" i="26"/>
  <c r="C88" i="25"/>
  <c r="D87" i="25"/>
  <c r="F86" i="25"/>
  <c r="E86" i="25"/>
  <c r="G86" i="25" s="1"/>
  <c r="C89" i="28"/>
  <c r="D88" i="28"/>
  <c r="E87" i="28"/>
  <c r="G87" i="28" s="1"/>
  <c r="F87" i="28"/>
  <c r="E87" i="27"/>
  <c r="G87" i="27" s="1"/>
  <c r="F87" i="27"/>
  <c r="D88" i="27"/>
  <c r="C89" i="27"/>
  <c r="C89" i="26" l="1"/>
  <c r="D88" i="26"/>
  <c r="F87" i="26"/>
  <c r="E87" i="26"/>
  <c r="G87" i="26" s="1"/>
  <c r="E87" i="25"/>
  <c r="G87" i="25" s="1"/>
  <c r="F87" i="25"/>
  <c r="C89" i="25"/>
  <c r="D88" i="25"/>
  <c r="F88" i="28"/>
  <c r="E88" i="28"/>
  <c r="G88" i="28" s="1"/>
  <c r="C90" i="28"/>
  <c r="D89" i="28"/>
  <c r="C90" i="27"/>
  <c r="D89" i="27"/>
  <c r="F88" i="27"/>
  <c r="E88" i="27"/>
  <c r="G88" i="27" s="1"/>
  <c r="E88" i="26" l="1"/>
  <c r="G88" i="26" s="1"/>
  <c r="F88" i="26"/>
  <c r="D89" i="26"/>
  <c r="C90" i="26"/>
  <c r="F88" i="25"/>
  <c r="E88" i="25"/>
  <c r="G88" i="25" s="1"/>
  <c r="C90" i="25"/>
  <c r="D89" i="25"/>
  <c r="C91" i="28"/>
  <c r="D90" i="28"/>
  <c r="F89" i="28"/>
  <c r="E89" i="28"/>
  <c r="G89" i="28" s="1"/>
  <c r="F89" i="27"/>
  <c r="E89" i="27"/>
  <c r="G89" i="27" s="1"/>
  <c r="C91" i="27"/>
  <c r="D90" i="27"/>
  <c r="D90" i="26" l="1"/>
  <c r="C91" i="26"/>
  <c r="F89" i="26"/>
  <c r="E89" i="26"/>
  <c r="G89" i="26" s="1"/>
  <c r="C91" i="25"/>
  <c r="D90" i="25"/>
  <c r="F89" i="25"/>
  <c r="E89" i="25"/>
  <c r="G89" i="25" s="1"/>
  <c r="F90" i="28"/>
  <c r="E90" i="28"/>
  <c r="G90" i="28" s="1"/>
  <c r="D91" i="28"/>
  <c r="C92" i="28"/>
  <c r="F90" i="27"/>
  <c r="E90" i="27"/>
  <c r="G90" i="27" s="1"/>
  <c r="C92" i="27"/>
  <c r="D91" i="27"/>
  <c r="D91" i="26" l="1"/>
  <c r="C92" i="26"/>
  <c r="F90" i="26"/>
  <c r="E90" i="26"/>
  <c r="G90" i="26" s="1"/>
  <c r="F90" i="25"/>
  <c r="E90" i="25"/>
  <c r="G90" i="25" s="1"/>
  <c r="D91" i="25"/>
  <c r="C92" i="25"/>
  <c r="D92" i="28"/>
  <c r="C93" i="28"/>
  <c r="E91" i="28"/>
  <c r="G91" i="28" s="1"/>
  <c r="F91" i="28"/>
  <c r="D92" i="27"/>
  <c r="C93" i="27"/>
  <c r="F91" i="27"/>
  <c r="E91" i="27"/>
  <c r="G91" i="27" s="1"/>
  <c r="C93" i="26" l="1"/>
  <c r="D92" i="26"/>
  <c r="F91" i="26"/>
  <c r="E91" i="26"/>
  <c r="G91" i="26" s="1"/>
  <c r="D92" i="25"/>
  <c r="C93" i="25"/>
  <c r="F91" i="25"/>
  <c r="E91" i="25"/>
  <c r="G91" i="25" s="1"/>
  <c r="C94" i="28"/>
  <c r="D93" i="28"/>
  <c r="F92" i="28"/>
  <c r="E92" i="28"/>
  <c r="G92" i="28" s="1"/>
  <c r="C94" i="27"/>
  <c r="D93" i="27"/>
  <c r="E92" i="27"/>
  <c r="G92" i="27" s="1"/>
  <c r="F92" i="27"/>
  <c r="E92" i="26" l="1"/>
  <c r="G92" i="26" s="1"/>
  <c r="F92" i="26"/>
  <c r="C94" i="26"/>
  <c r="D93" i="26"/>
  <c r="C94" i="25"/>
  <c r="D93" i="25"/>
  <c r="F92" i="25"/>
  <c r="E92" i="25"/>
  <c r="G92" i="25" s="1"/>
  <c r="F93" i="28"/>
  <c r="E93" i="28"/>
  <c r="G93" i="28" s="1"/>
  <c r="C95" i="28"/>
  <c r="D94" i="28"/>
  <c r="F93" i="27"/>
  <c r="E93" i="27"/>
  <c r="G93" i="27" s="1"/>
  <c r="D94" i="27"/>
  <c r="C95" i="27"/>
  <c r="F93" i="26" l="1"/>
  <c r="E93" i="26"/>
  <c r="G93" i="26" s="1"/>
  <c r="C95" i="26"/>
  <c r="D94" i="26"/>
  <c r="F93" i="25"/>
  <c r="E93" i="25"/>
  <c r="G93" i="25" s="1"/>
  <c r="C95" i="25"/>
  <c r="D94" i="25"/>
  <c r="C96" i="28"/>
  <c r="D95" i="28"/>
  <c r="F94" i="28"/>
  <c r="E94" i="28"/>
  <c r="G94" i="28" s="1"/>
  <c r="C96" i="27"/>
  <c r="D95" i="27"/>
  <c r="E94" i="27"/>
  <c r="G94" i="27" s="1"/>
  <c r="F94" i="27"/>
  <c r="E94" i="26" l="1"/>
  <c r="G94" i="26" s="1"/>
  <c r="F94" i="26"/>
  <c r="C96" i="26"/>
  <c r="D95" i="26"/>
  <c r="F94" i="25"/>
  <c r="E94" i="25"/>
  <c r="G94" i="25" s="1"/>
  <c r="D95" i="25"/>
  <c r="C96" i="25"/>
  <c r="E95" i="28"/>
  <c r="G95" i="28" s="1"/>
  <c r="F95" i="28"/>
  <c r="C97" i="28"/>
  <c r="D96" i="28"/>
  <c r="E95" i="27"/>
  <c r="G95" i="27" s="1"/>
  <c r="F95" i="27"/>
  <c r="C97" i="27"/>
  <c r="D96" i="27"/>
  <c r="F95" i="26" l="1"/>
  <c r="E95" i="26"/>
  <c r="G95" i="26" s="1"/>
  <c r="D96" i="26"/>
  <c r="C97" i="26"/>
  <c r="F95" i="25"/>
  <c r="E95" i="25"/>
  <c r="G95" i="25" s="1"/>
  <c r="D96" i="25"/>
  <c r="C97" i="25"/>
  <c r="C98" i="28"/>
  <c r="D97" i="28"/>
  <c r="E96" i="28"/>
  <c r="G96" i="28" s="1"/>
  <c r="F96" i="28"/>
  <c r="F96" i="27"/>
  <c r="E96" i="27"/>
  <c r="G96" i="27" s="1"/>
  <c r="C98" i="27"/>
  <c r="D97" i="27"/>
  <c r="C98" i="26" l="1"/>
  <c r="D97" i="26"/>
  <c r="E96" i="26"/>
  <c r="G96" i="26" s="1"/>
  <c r="F96" i="26"/>
  <c r="C98" i="25"/>
  <c r="D97" i="25"/>
  <c r="E96" i="25"/>
  <c r="G96" i="25" s="1"/>
  <c r="F96" i="25"/>
  <c r="F97" i="28"/>
  <c r="E97" i="28"/>
  <c r="G97" i="28" s="1"/>
  <c r="D98" i="28"/>
  <c r="C99" i="28"/>
  <c r="F97" i="27"/>
  <c r="E97" i="27"/>
  <c r="G97" i="27" s="1"/>
  <c r="C99" i="27"/>
  <c r="D98" i="27"/>
  <c r="F97" i="26" l="1"/>
  <c r="E97" i="26"/>
  <c r="G97" i="26" s="1"/>
  <c r="C99" i="26"/>
  <c r="D98" i="26"/>
  <c r="F97" i="25"/>
  <c r="E97" i="25"/>
  <c r="G97" i="25" s="1"/>
  <c r="D98" i="25"/>
  <c r="C99" i="25"/>
  <c r="F98" i="28"/>
  <c r="E98" i="28"/>
  <c r="G98" i="28" s="1"/>
  <c r="C100" i="28"/>
  <c r="D99" i="28"/>
  <c r="F98" i="27"/>
  <c r="E98" i="27"/>
  <c r="G98" i="27" s="1"/>
  <c r="D99" i="27"/>
  <c r="C100" i="27"/>
  <c r="D99" i="26" l="1"/>
  <c r="C100" i="26"/>
  <c r="E98" i="26"/>
  <c r="G98" i="26" s="1"/>
  <c r="F98" i="26"/>
  <c r="C100" i="25"/>
  <c r="D99" i="25"/>
  <c r="E98" i="25"/>
  <c r="G98" i="25" s="1"/>
  <c r="F98" i="25"/>
  <c r="F99" i="28"/>
  <c r="E99" i="28"/>
  <c r="G99" i="28" s="1"/>
  <c r="C101" i="28"/>
  <c r="D100" i="28"/>
  <c r="C101" i="27"/>
  <c r="D100" i="27"/>
  <c r="F99" i="27"/>
  <c r="E99" i="27"/>
  <c r="G99" i="27" s="1"/>
  <c r="D100" i="26" l="1"/>
  <c r="C101" i="26"/>
  <c r="E99" i="26"/>
  <c r="G99" i="26" s="1"/>
  <c r="F99" i="26"/>
  <c r="F99" i="25"/>
  <c r="E99" i="25"/>
  <c r="G99" i="25" s="1"/>
  <c r="D100" i="25"/>
  <c r="C101" i="25"/>
  <c r="F100" i="28"/>
  <c r="E100" i="28"/>
  <c r="G100" i="28" s="1"/>
  <c r="C102" i="28"/>
  <c r="D101" i="28"/>
  <c r="F100" i="27"/>
  <c r="E100" i="27"/>
  <c r="G100" i="27" s="1"/>
  <c r="C102" i="27"/>
  <c r="D101" i="27"/>
  <c r="C102" i="26" l="1"/>
  <c r="D101" i="26"/>
  <c r="E100" i="26"/>
  <c r="G100" i="26" s="1"/>
  <c r="F100" i="26"/>
  <c r="C102" i="25"/>
  <c r="D101" i="25"/>
  <c r="F100" i="25"/>
  <c r="E100" i="25"/>
  <c r="G100" i="25" s="1"/>
  <c r="C103" i="28"/>
  <c r="D102" i="28"/>
  <c r="F101" i="28"/>
  <c r="E101" i="28"/>
  <c r="G101" i="28" s="1"/>
  <c r="F101" i="27"/>
  <c r="E101" i="27"/>
  <c r="G101" i="27" s="1"/>
  <c r="C103" i="27"/>
  <c r="D102" i="27"/>
  <c r="F101" i="26" l="1"/>
  <c r="E101" i="26"/>
  <c r="G101" i="26" s="1"/>
  <c r="C103" i="26"/>
  <c r="D102" i="26"/>
  <c r="F101" i="25"/>
  <c r="E101" i="25"/>
  <c r="G101" i="25" s="1"/>
  <c r="C103" i="25"/>
  <c r="D102" i="25"/>
  <c r="F102" i="28"/>
  <c r="E102" i="28"/>
  <c r="G102" i="28" s="1"/>
  <c r="D103" i="28"/>
  <c r="C104" i="28"/>
  <c r="E102" i="27"/>
  <c r="G102" i="27" s="1"/>
  <c r="F102" i="27"/>
  <c r="D103" i="27"/>
  <c r="C104" i="27"/>
  <c r="C104" i="26" l="1"/>
  <c r="D103" i="26"/>
  <c r="F102" i="26"/>
  <c r="E102" i="26"/>
  <c r="G102" i="26" s="1"/>
  <c r="F102" i="25"/>
  <c r="E102" i="25"/>
  <c r="G102" i="25" s="1"/>
  <c r="D103" i="25"/>
  <c r="C104" i="25"/>
  <c r="E103" i="28"/>
  <c r="G103" i="28" s="1"/>
  <c r="F103" i="28"/>
  <c r="C105" i="28"/>
  <c r="D104" i="28"/>
  <c r="D104" i="27"/>
  <c r="C105" i="27"/>
  <c r="E103" i="27"/>
  <c r="G103" i="27" s="1"/>
  <c r="F103" i="27"/>
  <c r="E103" i="26" l="1"/>
  <c r="G103" i="26" s="1"/>
  <c r="F103" i="26"/>
  <c r="D104" i="26"/>
  <c r="C105" i="26"/>
  <c r="C105" i="25"/>
  <c r="D104" i="25"/>
  <c r="E103" i="25"/>
  <c r="G103" i="25" s="1"/>
  <c r="F103" i="25"/>
  <c r="F104" i="28"/>
  <c r="E104" i="28"/>
  <c r="G104" i="28" s="1"/>
  <c r="C106" i="28"/>
  <c r="D105" i="28"/>
  <c r="C106" i="27"/>
  <c r="D105" i="27"/>
  <c r="F104" i="27"/>
  <c r="E104" i="27"/>
  <c r="G104" i="27" s="1"/>
  <c r="C106" i="26" l="1"/>
  <c r="D105" i="26"/>
  <c r="F104" i="26"/>
  <c r="E104" i="26"/>
  <c r="G104" i="26" s="1"/>
  <c r="F104" i="25"/>
  <c r="E104" i="25"/>
  <c r="G104" i="25" s="1"/>
  <c r="C106" i="25"/>
  <c r="D105" i="25"/>
  <c r="F105" i="28"/>
  <c r="E105" i="28"/>
  <c r="G105" i="28" s="1"/>
  <c r="C107" i="28"/>
  <c r="D106" i="28"/>
  <c r="F105" i="27"/>
  <c r="E105" i="27"/>
  <c r="G105" i="27" s="1"/>
  <c r="C107" i="27"/>
  <c r="D106" i="27"/>
  <c r="F105" i="26" l="1"/>
  <c r="E105" i="26"/>
  <c r="G105" i="26" s="1"/>
  <c r="C107" i="26"/>
  <c r="D106" i="26"/>
  <c r="F105" i="25"/>
  <c r="E105" i="25"/>
  <c r="G105" i="25" s="1"/>
  <c r="C107" i="25"/>
  <c r="D106" i="25"/>
  <c r="F106" i="28"/>
  <c r="E106" i="28"/>
  <c r="G106" i="28" s="1"/>
  <c r="D107" i="28"/>
  <c r="C108" i="28"/>
  <c r="F106" i="27"/>
  <c r="E106" i="27"/>
  <c r="G106" i="27" s="1"/>
  <c r="C108" i="27"/>
  <c r="D107" i="27"/>
  <c r="F106" i="26" l="1"/>
  <c r="E106" i="26"/>
  <c r="G106" i="26" s="1"/>
  <c r="D107" i="26"/>
  <c r="C108" i="26"/>
  <c r="F106" i="25"/>
  <c r="E106" i="25"/>
  <c r="G106" i="25" s="1"/>
  <c r="C108" i="25"/>
  <c r="D107" i="25"/>
  <c r="D108" i="28"/>
  <c r="C109" i="28"/>
  <c r="E107" i="28"/>
  <c r="G107" i="28" s="1"/>
  <c r="F107" i="28"/>
  <c r="F107" i="27"/>
  <c r="E107" i="27"/>
  <c r="G107" i="27" s="1"/>
  <c r="C109" i="27"/>
  <c r="D108" i="27"/>
  <c r="C109" i="26" l="1"/>
  <c r="D108" i="26"/>
  <c r="F107" i="26"/>
  <c r="E107" i="26"/>
  <c r="G107" i="26" s="1"/>
  <c r="F107" i="25"/>
  <c r="E107" i="25"/>
  <c r="G107" i="25" s="1"/>
  <c r="D108" i="25"/>
  <c r="C109" i="25"/>
  <c r="C110" i="28"/>
  <c r="D109" i="28"/>
  <c r="F108" i="28"/>
  <c r="E108" i="28"/>
  <c r="G108" i="28" s="1"/>
  <c r="E108" i="27"/>
  <c r="G108" i="27" s="1"/>
  <c r="F108" i="27"/>
  <c r="C110" i="27"/>
  <c r="D109" i="27"/>
  <c r="C110" i="26" l="1"/>
  <c r="D109" i="26"/>
  <c r="E108" i="26"/>
  <c r="G108" i="26" s="1"/>
  <c r="F108" i="26"/>
  <c r="C110" i="25"/>
  <c r="D109" i="25"/>
  <c r="F108" i="25"/>
  <c r="E108" i="25"/>
  <c r="G108" i="25" s="1"/>
  <c r="F109" i="28"/>
  <c r="E109" i="28"/>
  <c r="G109" i="28" s="1"/>
  <c r="C111" i="28"/>
  <c r="D110" i="28"/>
  <c r="F109" i="27"/>
  <c r="E109" i="27"/>
  <c r="G109" i="27" s="1"/>
  <c r="D110" i="27"/>
  <c r="C111" i="27"/>
  <c r="D110" i="26" l="1"/>
  <c r="C111" i="26"/>
  <c r="F109" i="26"/>
  <c r="E109" i="26"/>
  <c r="G109" i="26" s="1"/>
  <c r="F109" i="25"/>
  <c r="E109" i="25"/>
  <c r="G109" i="25" s="1"/>
  <c r="C111" i="25"/>
  <c r="D110" i="25"/>
  <c r="E110" i="28"/>
  <c r="G110" i="28" s="1"/>
  <c r="F110" i="28"/>
  <c r="C112" i="28"/>
  <c r="D111" i="28"/>
  <c r="C112" i="27"/>
  <c r="D111" i="27"/>
  <c r="F110" i="27"/>
  <c r="E110" i="27"/>
  <c r="G110" i="27" s="1"/>
  <c r="C112" i="26" l="1"/>
  <c r="D111" i="26"/>
  <c r="F110" i="26"/>
  <c r="E110" i="26"/>
  <c r="G110" i="26" s="1"/>
  <c r="C112" i="25"/>
  <c r="D111" i="25"/>
  <c r="F110" i="25"/>
  <c r="E110" i="25"/>
  <c r="G110" i="25" s="1"/>
  <c r="F111" i="28"/>
  <c r="E111" i="28"/>
  <c r="G111" i="28" s="1"/>
  <c r="D112" i="28"/>
  <c r="C113" i="28"/>
  <c r="E111" i="27"/>
  <c r="G111" i="27" s="1"/>
  <c r="F111" i="27"/>
  <c r="C113" i="27"/>
  <c r="D112" i="27"/>
  <c r="E111" i="26" l="1"/>
  <c r="G111" i="26" s="1"/>
  <c r="F111" i="26"/>
  <c r="D112" i="26"/>
  <c r="C113" i="26"/>
  <c r="F111" i="25"/>
  <c r="E111" i="25"/>
  <c r="G111" i="25" s="1"/>
  <c r="D112" i="25"/>
  <c r="C113" i="25"/>
  <c r="C114" i="28"/>
  <c r="D113" i="28"/>
  <c r="E112" i="28"/>
  <c r="G112" i="28" s="1"/>
  <c r="F112" i="28"/>
  <c r="F112" i="27"/>
  <c r="E112" i="27"/>
  <c r="G112" i="27" s="1"/>
  <c r="C114" i="27"/>
  <c r="D113" i="27"/>
  <c r="D113" i="26" l="1"/>
  <c r="C114" i="26"/>
  <c r="E112" i="26"/>
  <c r="G112" i="26" s="1"/>
  <c r="F112" i="26"/>
  <c r="C114" i="25"/>
  <c r="D113" i="25"/>
  <c r="E112" i="25"/>
  <c r="G112" i="25" s="1"/>
  <c r="F112" i="25"/>
  <c r="F113" i="28"/>
  <c r="E113" i="28"/>
  <c r="G113" i="28" s="1"/>
  <c r="D114" i="28"/>
  <c r="C115" i="28"/>
  <c r="F113" i="27"/>
  <c r="E113" i="27"/>
  <c r="G113" i="27" s="1"/>
  <c r="C115" i="27"/>
  <c r="D114" i="27"/>
  <c r="F113" i="26" l="1"/>
  <c r="E113" i="26"/>
  <c r="G113" i="26" s="1"/>
  <c r="C115" i="26"/>
  <c r="D114" i="26"/>
  <c r="F113" i="25"/>
  <c r="E113" i="25"/>
  <c r="G113" i="25" s="1"/>
  <c r="D114" i="25"/>
  <c r="C115" i="25"/>
  <c r="C116" i="28"/>
  <c r="D115" i="28"/>
  <c r="F114" i="28"/>
  <c r="E114" i="28"/>
  <c r="G114" i="28" s="1"/>
  <c r="F114" i="27"/>
  <c r="E114" i="27"/>
  <c r="G114" i="27" s="1"/>
  <c r="D115" i="27"/>
  <c r="C116" i="27"/>
  <c r="E114" i="26" l="1"/>
  <c r="G114" i="26" s="1"/>
  <c r="F114" i="26"/>
  <c r="C116" i="26"/>
  <c r="D115" i="26"/>
  <c r="E114" i="25"/>
  <c r="G114" i="25" s="1"/>
  <c r="F114" i="25"/>
  <c r="D115" i="25"/>
  <c r="C116" i="25"/>
  <c r="E115" i="28"/>
  <c r="G115" i="28" s="1"/>
  <c r="F115" i="28"/>
  <c r="C117" i="28"/>
  <c r="D116" i="28"/>
  <c r="D116" i="27"/>
  <c r="C117" i="27"/>
  <c r="E115" i="27"/>
  <c r="G115" i="27" s="1"/>
  <c r="F115" i="27"/>
  <c r="C117" i="26" l="1"/>
  <c r="D116" i="26"/>
  <c r="F115" i="26"/>
  <c r="E115" i="26"/>
  <c r="G115" i="26" s="1"/>
  <c r="D116" i="25"/>
  <c r="C117" i="25"/>
  <c r="F115" i="25"/>
  <c r="E115" i="25"/>
  <c r="G115" i="25" s="1"/>
  <c r="F116" i="28"/>
  <c r="E116" i="28"/>
  <c r="G116" i="28" s="1"/>
  <c r="C118" i="28"/>
  <c r="D117" i="28"/>
  <c r="C118" i="27"/>
  <c r="D117" i="27"/>
  <c r="F116" i="27"/>
  <c r="E116" i="27"/>
  <c r="G116" i="27" s="1"/>
  <c r="E116" i="26" l="1"/>
  <c r="G116" i="26" s="1"/>
  <c r="F116" i="26"/>
  <c r="C118" i="26"/>
  <c r="D117" i="26"/>
  <c r="D117" i="25"/>
  <c r="C118" i="25"/>
  <c r="F116" i="25"/>
  <c r="E116" i="25"/>
  <c r="G116" i="25" s="1"/>
  <c r="C119" i="28"/>
  <c r="D119" i="28" s="1"/>
  <c r="D118" i="28"/>
  <c r="F117" i="28"/>
  <c r="E117" i="28"/>
  <c r="G117" i="28" s="1"/>
  <c r="F117" i="27"/>
  <c r="E117" i="27"/>
  <c r="G117" i="27" s="1"/>
  <c r="C119" i="27"/>
  <c r="D119" i="27" s="1"/>
  <c r="D118" i="27"/>
  <c r="D118" i="26" l="1"/>
  <c r="C119" i="26"/>
  <c r="D119" i="26" s="1"/>
  <c r="F117" i="26"/>
  <c r="E117" i="26"/>
  <c r="G117" i="26" s="1"/>
  <c r="C119" i="25"/>
  <c r="D119" i="25" s="1"/>
  <c r="D118" i="25"/>
  <c r="F117" i="25"/>
  <c r="E117" i="25"/>
  <c r="G117" i="25" s="1"/>
  <c r="F118" i="28"/>
  <c r="F2" i="28" s="1"/>
  <c r="C14" i="9" s="1"/>
  <c r="E118" i="28"/>
  <c r="E2" i="28" s="1"/>
  <c r="F119" i="28"/>
  <c r="E119" i="28"/>
  <c r="E118" i="27"/>
  <c r="E2" i="27" s="1"/>
  <c r="F118" i="27"/>
  <c r="F2" i="27" s="1"/>
  <c r="C13" i="9" s="1"/>
  <c r="E119" i="27"/>
  <c r="F119" i="27"/>
  <c r="F119" i="26" l="1"/>
  <c r="E119" i="26"/>
  <c r="F118" i="26"/>
  <c r="F2" i="26" s="1"/>
  <c r="C12" i="9" s="1"/>
  <c r="E118" i="26"/>
  <c r="E2" i="26" s="1"/>
  <c r="F118" i="25"/>
  <c r="F2" i="25" s="1"/>
  <c r="E118" i="25"/>
  <c r="E2" i="25" s="1"/>
  <c r="E119" i="25"/>
  <c r="F119" i="25"/>
  <c r="G118" i="28"/>
  <c r="G2" i="28" s="1"/>
  <c r="D14" i="9" s="1"/>
  <c r="B14" i="9"/>
  <c r="G118" i="27"/>
  <c r="G2" i="27" s="1"/>
  <c r="D13" i="9" s="1"/>
  <c r="B13" i="9"/>
  <c r="B12" i="9" l="1"/>
  <c r="B17" i="9" s="1"/>
  <c r="G118" i="26"/>
  <c r="G2" i="26" s="1"/>
  <c r="D12" i="9" s="1"/>
  <c r="G118" i="25"/>
  <c r="G2" i="25" s="1"/>
  <c r="B16" i="9" l="1"/>
  <c r="C17" i="9"/>
  <c r="C16" i="9"/>
  <c r="D17" i="9" l="1"/>
  <c r="D16" i="9"/>
</calcChain>
</file>

<file path=xl/sharedStrings.xml><?xml version="1.0" encoding="utf-8"?>
<sst xmlns="http://schemas.openxmlformats.org/spreadsheetml/2006/main" count="1873" uniqueCount="144">
  <si>
    <t>Saptamana</t>
  </si>
  <si>
    <t>Numar Produse</t>
  </si>
  <si>
    <t>Valori Normalizate</t>
  </si>
  <si>
    <t>1 2017</t>
  </si>
  <si>
    <t>2 2017</t>
  </si>
  <si>
    <t>3 2017</t>
  </si>
  <si>
    <t>4 2017</t>
  </si>
  <si>
    <t>5 2017</t>
  </si>
  <si>
    <t>6 2017</t>
  </si>
  <si>
    <t>7 2017</t>
  </si>
  <si>
    <t>8 2017</t>
  </si>
  <si>
    <t>9 2017</t>
  </si>
  <si>
    <t>10 2017</t>
  </si>
  <si>
    <t>11 2017</t>
  </si>
  <si>
    <t>12 2017</t>
  </si>
  <si>
    <t>13 2017</t>
  </si>
  <si>
    <t>14 2017</t>
  </si>
  <si>
    <t>15 2017</t>
  </si>
  <si>
    <t>16 2017</t>
  </si>
  <si>
    <t>17 2017</t>
  </si>
  <si>
    <t>18 2017</t>
  </si>
  <si>
    <t>19 2017</t>
  </si>
  <si>
    <t>20 2017</t>
  </si>
  <si>
    <t>21 2017</t>
  </si>
  <si>
    <t>22 2017</t>
  </si>
  <si>
    <t>23 2017</t>
  </si>
  <si>
    <t>24 2017</t>
  </si>
  <si>
    <t>25 2017</t>
  </si>
  <si>
    <t>26 2017</t>
  </si>
  <si>
    <t>27 2017</t>
  </si>
  <si>
    <t>28 2017</t>
  </si>
  <si>
    <t>29 2017</t>
  </si>
  <si>
    <t>30 2017</t>
  </si>
  <si>
    <t>31 2017</t>
  </si>
  <si>
    <t>32 2017</t>
  </si>
  <si>
    <t>33 2017</t>
  </si>
  <si>
    <t>34 2017</t>
  </si>
  <si>
    <t>35 2017</t>
  </si>
  <si>
    <t>36 2017</t>
  </si>
  <si>
    <t>37 2017</t>
  </si>
  <si>
    <t>38 2017</t>
  </si>
  <si>
    <t>39 2017</t>
  </si>
  <si>
    <t>40 2017</t>
  </si>
  <si>
    <t>41 2017</t>
  </si>
  <si>
    <t>42 2017</t>
  </si>
  <si>
    <t>43 2017</t>
  </si>
  <si>
    <t>44 2017</t>
  </si>
  <si>
    <t>45 2017</t>
  </si>
  <si>
    <t>46 2017</t>
  </si>
  <si>
    <t>47 2017</t>
  </si>
  <si>
    <t>48 2017</t>
  </si>
  <si>
    <t>49 2017</t>
  </si>
  <si>
    <t>50 2017</t>
  </si>
  <si>
    <t>51 2017</t>
  </si>
  <si>
    <t>1 2018</t>
  </si>
  <si>
    <t>2 2018</t>
  </si>
  <si>
    <t>3 2018</t>
  </si>
  <si>
    <t>4 2018</t>
  </si>
  <si>
    <t>5 2018</t>
  </si>
  <si>
    <t>6 2018</t>
  </si>
  <si>
    <t>7 2018</t>
  </si>
  <si>
    <t>8 2018</t>
  </si>
  <si>
    <t>9 2018</t>
  </si>
  <si>
    <t>10 2018</t>
  </si>
  <si>
    <t>11 2018</t>
  </si>
  <si>
    <t>12 2018</t>
  </si>
  <si>
    <t>13 2018</t>
  </si>
  <si>
    <t>14 2018</t>
  </si>
  <si>
    <t>15 2018</t>
  </si>
  <si>
    <t>16 2018</t>
  </si>
  <si>
    <t>17 2018</t>
  </si>
  <si>
    <t>18 2018</t>
  </si>
  <si>
    <t>19 2018</t>
  </si>
  <si>
    <t>20 2018</t>
  </si>
  <si>
    <t>21 2018</t>
  </si>
  <si>
    <t>22 2018</t>
  </si>
  <si>
    <t>23 2018</t>
  </si>
  <si>
    <t>24 2018</t>
  </si>
  <si>
    <t>25 2018</t>
  </si>
  <si>
    <t>26 2018</t>
  </si>
  <si>
    <t>27 2018</t>
  </si>
  <si>
    <t>28 2018</t>
  </si>
  <si>
    <t>29 2018</t>
  </si>
  <si>
    <t>30 2018</t>
  </si>
  <si>
    <t>31 2018</t>
  </si>
  <si>
    <t>32 2018</t>
  </si>
  <si>
    <t>33 2018</t>
  </si>
  <si>
    <t>34 2018</t>
  </si>
  <si>
    <t>35 2018</t>
  </si>
  <si>
    <t>36 2018</t>
  </si>
  <si>
    <t>37 2018</t>
  </si>
  <si>
    <t>38 2018</t>
  </si>
  <si>
    <t>39 2018</t>
  </si>
  <si>
    <t>40 2018</t>
  </si>
  <si>
    <t>41 2018</t>
  </si>
  <si>
    <t>42 2018</t>
  </si>
  <si>
    <t>43 2018</t>
  </si>
  <si>
    <t>44 2018</t>
  </si>
  <si>
    <t>45 2018</t>
  </si>
  <si>
    <t>46 2018</t>
  </si>
  <si>
    <t>47 2018</t>
  </si>
  <si>
    <t>48 2018</t>
  </si>
  <si>
    <t>49 2018</t>
  </si>
  <si>
    <t>50 2018</t>
  </si>
  <si>
    <t>2 2019</t>
  </si>
  <si>
    <t>3 2019</t>
  </si>
  <si>
    <t>4 2019</t>
  </si>
  <si>
    <t>5 2019</t>
  </si>
  <si>
    <t>6 2019</t>
  </si>
  <si>
    <t>7 2019</t>
  </si>
  <si>
    <t>8 2019</t>
  </si>
  <si>
    <t>9 2019</t>
  </si>
  <si>
    <t>10 2019</t>
  </si>
  <si>
    <t>11 2019</t>
  </si>
  <si>
    <t>12 2019</t>
  </si>
  <si>
    <t>13 2019</t>
  </si>
  <si>
    <t>14 2019</t>
  </si>
  <si>
    <t>15 2019</t>
  </si>
  <si>
    <t>Estimare</t>
  </si>
  <si>
    <t>MAD</t>
  </si>
  <si>
    <t>MSE</t>
  </si>
  <si>
    <t>MAPE</t>
  </si>
  <si>
    <t>Alpha</t>
  </si>
  <si>
    <t>wt1</t>
  </si>
  <si>
    <t>wt2</t>
  </si>
  <si>
    <t>wt3</t>
  </si>
  <si>
    <t>2MA</t>
  </si>
  <si>
    <t>3MA</t>
  </si>
  <si>
    <t>2WMA</t>
  </si>
  <si>
    <t>2WMA MAD</t>
  </si>
  <si>
    <t>2WMA MSE</t>
  </si>
  <si>
    <t>2WMA MAPE</t>
  </si>
  <si>
    <t>3WMA</t>
  </si>
  <si>
    <t>3WMA MAD</t>
  </si>
  <si>
    <t>3WMA MSE</t>
  </si>
  <si>
    <t>3WMA MAPE</t>
  </si>
  <si>
    <t>Exponential MAD</t>
  </si>
  <si>
    <t>Exponential MSE</t>
  </si>
  <si>
    <t>Exponential MAPE</t>
  </si>
  <si>
    <t>Eroarea minima</t>
  </si>
  <si>
    <t>Eroarea maxima</t>
  </si>
  <si>
    <t>Valoarea actuala</t>
  </si>
  <si>
    <t>Forecast</t>
  </si>
  <si>
    <t>Eroare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</si>
</sst>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3" applyNumberFormat="0" applyAlignment="0" applyProtection="0"/>
    <xf numFmtId="0" fontId="5" fillId="28" borderId="4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3" applyNumberFormat="0" applyAlignment="0" applyProtection="0"/>
    <xf numFmtId="0" fontId="12" fillId="0" borderId="8" applyNumberFormat="0" applyFill="0" applyAlignment="0" applyProtection="0"/>
    <xf numFmtId="0" fontId="13" fillId="31" borderId="0" applyNumberFormat="0" applyBorder="0" applyAlignment="0" applyProtection="0"/>
    <xf numFmtId="0" fontId="1" fillId="32" borderId="9" applyNumberFormat="0" applyFont="0" applyAlignment="0" applyProtection="0"/>
    <xf numFmtId="0" fontId="14" fillId="27" borderId="10" applyNumberFormat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0" borderId="1" xfId="0" applyFont="1" applyBorder="1"/>
    <xf numFmtId="0" fontId="16" fillId="0" borderId="2" xfId="0" applyFont="1" applyBorder="1"/>
    <xf numFmtId="10" fontId="16" fillId="0" borderId="1" xfId="39" applyNumberFormat="1" applyFont="1" applyBorder="1"/>
    <xf numFmtId="10" fontId="1" fillId="0" borderId="0" xfId="39" applyNumberFormat="1"/>
    <xf numFmtId="10" fontId="0" fillId="0" borderId="0" xfId="0" applyNumberFormat="1"/>
    <xf numFmtId="0" fontId="0" fillId="33" borderId="0" xfId="0" applyFill="1"/>
    <xf numFmtId="164" fontId="1" fillId="33" borderId="0" xfId="39" applyNumberFormat="1" applyFill="1"/>
    <xf numFmtId="0" fontId="0" fillId="34" borderId="0" xfId="0" applyFill="1"/>
    <xf numFmtId="164" fontId="1" fillId="34" borderId="0" xfId="39" applyNumberFormat="1" applyFill="1"/>
    <xf numFmtId="2" fontId="0" fillId="0" borderId="0" xfId="0" applyNumberFormat="1"/>
    <xf numFmtId="0" fontId="16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79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</a:t>
            </a:r>
            <a:r>
              <a:rPr lang="en-US" baseline="0"/>
              <a:t>nificare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val>
            <c:numRef>
              <c:f>Planificare_Segment!$B$2:$B$115</c:f>
              <c:numCache>
                <c:formatCode>General</c:formatCode>
                <c:ptCount val="114"/>
                <c:pt idx="0">
                  <c:v>103700</c:v>
                </c:pt>
                <c:pt idx="1">
                  <c:v>136800</c:v>
                </c:pt>
                <c:pt idx="2">
                  <c:v>138900</c:v>
                </c:pt>
                <c:pt idx="3">
                  <c:v>106800</c:v>
                </c:pt>
                <c:pt idx="4">
                  <c:v>174750</c:v>
                </c:pt>
                <c:pt idx="5">
                  <c:v>145100</c:v>
                </c:pt>
                <c:pt idx="6">
                  <c:v>161000</c:v>
                </c:pt>
                <c:pt idx="7">
                  <c:v>160900</c:v>
                </c:pt>
                <c:pt idx="8">
                  <c:v>162400</c:v>
                </c:pt>
                <c:pt idx="9">
                  <c:v>162500</c:v>
                </c:pt>
                <c:pt idx="10">
                  <c:v>162950</c:v>
                </c:pt>
                <c:pt idx="11">
                  <c:v>165000</c:v>
                </c:pt>
                <c:pt idx="12">
                  <c:v>164200</c:v>
                </c:pt>
                <c:pt idx="13">
                  <c:v>118500</c:v>
                </c:pt>
                <c:pt idx="14">
                  <c:v>149257</c:v>
                </c:pt>
                <c:pt idx="15">
                  <c:v>97150</c:v>
                </c:pt>
                <c:pt idx="16">
                  <c:v>137600</c:v>
                </c:pt>
                <c:pt idx="17">
                  <c:v>132450</c:v>
                </c:pt>
                <c:pt idx="18">
                  <c:v>133950</c:v>
                </c:pt>
                <c:pt idx="19">
                  <c:v>141400</c:v>
                </c:pt>
                <c:pt idx="20">
                  <c:v>142560</c:v>
                </c:pt>
                <c:pt idx="21">
                  <c:v>75700</c:v>
                </c:pt>
                <c:pt idx="22">
                  <c:v>126100</c:v>
                </c:pt>
                <c:pt idx="23">
                  <c:v>148400</c:v>
                </c:pt>
                <c:pt idx="24">
                  <c:v>155400</c:v>
                </c:pt>
                <c:pt idx="25">
                  <c:v>153750</c:v>
                </c:pt>
                <c:pt idx="26">
                  <c:v>152350</c:v>
                </c:pt>
                <c:pt idx="27">
                  <c:v>153500</c:v>
                </c:pt>
                <c:pt idx="28">
                  <c:v>159200</c:v>
                </c:pt>
                <c:pt idx="29">
                  <c:v>161550</c:v>
                </c:pt>
                <c:pt idx="30">
                  <c:v>158600</c:v>
                </c:pt>
                <c:pt idx="31">
                  <c:v>165200</c:v>
                </c:pt>
                <c:pt idx="32">
                  <c:v>153700</c:v>
                </c:pt>
                <c:pt idx="33">
                  <c:v>160600</c:v>
                </c:pt>
                <c:pt idx="34">
                  <c:v>223600</c:v>
                </c:pt>
                <c:pt idx="35">
                  <c:v>154500</c:v>
                </c:pt>
                <c:pt idx="36">
                  <c:v>183550</c:v>
                </c:pt>
                <c:pt idx="37">
                  <c:v>162200</c:v>
                </c:pt>
                <c:pt idx="38">
                  <c:v>160150</c:v>
                </c:pt>
                <c:pt idx="39">
                  <c:v>110200</c:v>
                </c:pt>
                <c:pt idx="40">
                  <c:v>156600</c:v>
                </c:pt>
                <c:pt idx="41">
                  <c:v>144850</c:v>
                </c:pt>
                <c:pt idx="42">
                  <c:v>150350</c:v>
                </c:pt>
                <c:pt idx="43">
                  <c:v>148200</c:v>
                </c:pt>
                <c:pt idx="44">
                  <c:v>150000</c:v>
                </c:pt>
                <c:pt idx="45">
                  <c:v>152400</c:v>
                </c:pt>
                <c:pt idx="46">
                  <c:v>129250</c:v>
                </c:pt>
                <c:pt idx="47">
                  <c:v>76875</c:v>
                </c:pt>
                <c:pt idx="48">
                  <c:v>143300</c:v>
                </c:pt>
                <c:pt idx="49">
                  <c:v>115000</c:v>
                </c:pt>
                <c:pt idx="50">
                  <c:v>128450</c:v>
                </c:pt>
                <c:pt idx="51">
                  <c:v>85850</c:v>
                </c:pt>
                <c:pt idx="52">
                  <c:v>153450</c:v>
                </c:pt>
                <c:pt idx="53">
                  <c:v>157450</c:v>
                </c:pt>
                <c:pt idx="54">
                  <c:v>159700</c:v>
                </c:pt>
                <c:pt idx="55">
                  <c:v>135500</c:v>
                </c:pt>
                <c:pt idx="56">
                  <c:v>160800</c:v>
                </c:pt>
                <c:pt idx="57">
                  <c:v>160800</c:v>
                </c:pt>
                <c:pt idx="58">
                  <c:v>161950</c:v>
                </c:pt>
                <c:pt idx="59">
                  <c:v>153650</c:v>
                </c:pt>
                <c:pt idx="60">
                  <c:v>156300</c:v>
                </c:pt>
                <c:pt idx="61">
                  <c:v>149400</c:v>
                </c:pt>
                <c:pt idx="62">
                  <c:v>154250</c:v>
                </c:pt>
                <c:pt idx="63">
                  <c:v>132550</c:v>
                </c:pt>
                <c:pt idx="64">
                  <c:v>115000</c:v>
                </c:pt>
                <c:pt idx="65">
                  <c:v>107050</c:v>
                </c:pt>
                <c:pt idx="66">
                  <c:v>146350</c:v>
                </c:pt>
                <c:pt idx="67">
                  <c:v>155700</c:v>
                </c:pt>
                <c:pt idx="68">
                  <c:v>104650</c:v>
                </c:pt>
                <c:pt idx="69">
                  <c:v>152350</c:v>
                </c:pt>
                <c:pt idx="70">
                  <c:v>155800</c:v>
                </c:pt>
                <c:pt idx="71">
                  <c:v>161200</c:v>
                </c:pt>
                <c:pt idx="72">
                  <c:v>95050</c:v>
                </c:pt>
                <c:pt idx="73">
                  <c:v>163770</c:v>
                </c:pt>
                <c:pt idx="74">
                  <c:v>159670</c:v>
                </c:pt>
                <c:pt idx="75">
                  <c:v>165200</c:v>
                </c:pt>
                <c:pt idx="76">
                  <c:v>159650</c:v>
                </c:pt>
                <c:pt idx="77">
                  <c:v>161770</c:v>
                </c:pt>
                <c:pt idx="78">
                  <c:v>156600</c:v>
                </c:pt>
                <c:pt idx="79">
                  <c:v>155750</c:v>
                </c:pt>
                <c:pt idx="80">
                  <c:v>133800</c:v>
                </c:pt>
                <c:pt idx="81">
                  <c:v>158990</c:v>
                </c:pt>
                <c:pt idx="82">
                  <c:v>154400</c:v>
                </c:pt>
                <c:pt idx="83">
                  <c:v>128250</c:v>
                </c:pt>
                <c:pt idx="84">
                  <c:v>124600</c:v>
                </c:pt>
                <c:pt idx="85">
                  <c:v>151900</c:v>
                </c:pt>
                <c:pt idx="86">
                  <c:v>139118</c:v>
                </c:pt>
                <c:pt idx="87">
                  <c:v>150350</c:v>
                </c:pt>
                <c:pt idx="88">
                  <c:v>126150</c:v>
                </c:pt>
                <c:pt idx="89">
                  <c:v>132250</c:v>
                </c:pt>
                <c:pt idx="90">
                  <c:v>123400</c:v>
                </c:pt>
                <c:pt idx="91">
                  <c:v>126600</c:v>
                </c:pt>
                <c:pt idx="92">
                  <c:v>122250</c:v>
                </c:pt>
                <c:pt idx="93">
                  <c:v>113925</c:v>
                </c:pt>
                <c:pt idx="94">
                  <c:v>89800</c:v>
                </c:pt>
                <c:pt idx="95">
                  <c:v>90250</c:v>
                </c:pt>
                <c:pt idx="96">
                  <c:v>93100</c:v>
                </c:pt>
                <c:pt idx="97">
                  <c:v>40700</c:v>
                </c:pt>
                <c:pt idx="98">
                  <c:v>30000</c:v>
                </c:pt>
                <c:pt idx="99">
                  <c:v>45020</c:v>
                </c:pt>
                <c:pt idx="100">
                  <c:v>47770</c:v>
                </c:pt>
                <c:pt idx="101">
                  <c:v>49400</c:v>
                </c:pt>
                <c:pt idx="102">
                  <c:v>49700</c:v>
                </c:pt>
                <c:pt idx="103">
                  <c:v>39150</c:v>
                </c:pt>
                <c:pt idx="104">
                  <c:v>48100</c:v>
                </c:pt>
                <c:pt idx="105">
                  <c:v>47900</c:v>
                </c:pt>
                <c:pt idx="106">
                  <c:v>50850</c:v>
                </c:pt>
                <c:pt idx="107">
                  <c:v>49550</c:v>
                </c:pt>
                <c:pt idx="108">
                  <c:v>104400</c:v>
                </c:pt>
                <c:pt idx="109">
                  <c:v>99150</c:v>
                </c:pt>
                <c:pt idx="110">
                  <c:v>103300</c:v>
                </c:pt>
                <c:pt idx="111">
                  <c:v>101200</c:v>
                </c:pt>
                <c:pt idx="112">
                  <c:v>102900</c:v>
                </c:pt>
                <c:pt idx="113">
                  <c:v>98050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E-4BC0-B33C-BD816275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190536"/>
        <c:axId val="1"/>
      </c:barChart>
      <c:catAx>
        <c:axId val="73519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90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3WMA_MSE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390162480977E-2"/>
          <c:y val="1.6456987820342682E-2"/>
          <c:w val="0.79381226162383667"/>
          <c:h val="0.81936099560588638"/>
        </c:manualLayout>
      </c:layout>
      <c:lineChart>
        <c:grouping val="standard"/>
        <c:varyColors val="0"/>
        <c:ser>
          <c:idx val="0"/>
          <c:order val="0"/>
          <c:tx>
            <c:v>Valoare actuala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'3WMA_MSE'!$B$6:$B$119</c:f>
              <c:numCache>
                <c:formatCode>General</c:formatCode>
                <c:ptCount val="114"/>
                <c:pt idx="0">
                  <c:v>13.89</c:v>
                </c:pt>
                <c:pt idx="1">
                  <c:v>10.68</c:v>
                </c:pt>
                <c:pt idx="2">
                  <c:v>17.475000000000001</c:v>
                </c:pt>
                <c:pt idx="3">
                  <c:v>14.51</c:v>
                </c:pt>
                <c:pt idx="4">
                  <c:v>16.100000000000001</c:v>
                </c:pt>
                <c:pt idx="5">
                  <c:v>16.09</c:v>
                </c:pt>
                <c:pt idx="6">
                  <c:v>16.239999999999998</c:v>
                </c:pt>
                <c:pt idx="7">
                  <c:v>16.25</c:v>
                </c:pt>
                <c:pt idx="8">
                  <c:v>16.295000000000002</c:v>
                </c:pt>
                <c:pt idx="9">
                  <c:v>16.5</c:v>
                </c:pt>
                <c:pt idx="10">
                  <c:v>16.420000000000002</c:v>
                </c:pt>
                <c:pt idx="11">
                  <c:v>11.85</c:v>
                </c:pt>
                <c:pt idx="12">
                  <c:v>14.925700000000001</c:v>
                </c:pt>
                <c:pt idx="13">
                  <c:v>9.7149999999999999</c:v>
                </c:pt>
                <c:pt idx="14">
                  <c:v>13.76</c:v>
                </c:pt>
                <c:pt idx="15">
                  <c:v>13.244999999999999</c:v>
                </c:pt>
                <c:pt idx="16">
                  <c:v>13.395</c:v>
                </c:pt>
                <c:pt idx="17">
                  <c:v>14.14</c:v>
                </c:pt>
                <c:pt idx="18">
                  <c:v>14.256</c:v>
                </c:pt>
                <c:pt idx="19">
                  <c:v>7.57</c:v>
                </c:pt>
                <c:pt idx="20">
                  <c:v>12.61</c:v>
                </c:pt>
                <c:pt idx="21">
                  <c:v>14.84</c:v>
                </c:pt>
                <c:pt idx="22">
                  <c:v>15.54</c:v>
                </c:pt>
                <c:pt idx="23">
                  <c:v>15.375</c:v>
                </c:pt>
                <c:pt idx="24">
                  <c:v>15.234999999999999</c:v>
                </c:pt>
                <c:pt idx="25">
                  <c:v>15.35</c:v>
                </c:pt>
                <c:pt idx="26">
                  <c:v>15.92</c:v>
                </c:pt>
                <c:pt idx="27">
                  <c:v>16.155000000000001</c:v>
                </c:pt>
                <c:pt idx="28">
                  <c:v>15.86</c:v>
                </c:pt>
                <c:pt idx="29">
                  <c:v>16.52</c:v>
                </c:pt>
                <c:pt idx="30">
                  <c:v>15.37</c:v>
                </c:pt>
                <c:pt idx="31">
                  <c:v>16.059999999999999</c:v>
                </c:pt>
                <c:pt idx="32">
                  <c:v>22.36</c:v>
                </c:pt>
                <c:pt idx="33">
                  <c:v>15.45</c:v>
                </c:pt>
                <c:pt idx="34">
                  <c:v>18.355</c:v>
                </c:pt>
                <c:pt idx="35">
                  <c:v>16.22</c:v>
                </c:pt>
                <c:pt idx="36">
                  <c:v>16.015000000000001</c:v>
                </c:pt>
                <c:pt idx="37">
                  <c:v>11.02</c:v>
                </c:pt>
                <c:pt idx="38">
                  <c:v>15.66</c:v>
                </c:pt>
                <c:pt idx="39">
                  <c:v>14.484999999999999</c:v>
                </c:pt>
                <c:pt idx="40">
                  <c:v>15.035</c:v>
                </c:pt>
                <c:pt idx="41">
                  <c:v>14.82</c:v>
                </c:pt>
                <c:pt idx="42">
                  <c:v>15</c:v>
                </c:pt>
                <c:pt idx="43">
                  <c:v>15.24</c:v>
                </c:pt>
                <c:pt idx="44">
                  <c:v>12.925000000000001</c:v>
                </c:pt>
                <c:pt idx="45">
                  <c:v>7.6875</c:v>
                </c:pt>
                <c:pt idx="46">
                  <c:v>14.33</c:v>
                </c:pt>
                <c:pt idx="47">
                  <c:v>11.5</c:v>
                </c:pt>
                <c:pt idx="48">
                  <c:v>12.845000000000001</c:v>
                </c:pt>
                <c:pt idx="49">
                  <c:v>8.5850000000000009</c:v>
                </c:pt>
                <c:pt idx="50">
                  <c:v>15.345000000000001</c:v>
                </c:pt>
                <c:pt idx="51">
                  <c:v>15.744999999999999</c:v>
                </c:pt>
                <c:pt idx="52">
                  <c:v>15.97</c:v>
                </c:pt>
                <c:pt idx="53">
                  <c:v>13.55</c:v>
                </c:pt>
                <c:pt idx="54">
                  <c:v>16.079999999999998</c:v>
                </c:pt>
                <c:pt idx="55">
                  <c:v>16.079999999999998</c:v>
                </c:pt>
                <c:pt idx="56">
                  <c:v>16.195</c:v>
                </c:pt>
                <c:pt idx="57">
                  <c:v>15.365</c:v>
                </c:pt>
                <c:pt idx="58">
                  <c:v>15.63</c:v>
                </c:pt>
                <c:pt idx="59">
                  <c:v>14.94</c:v>
                </c:pt>
                <c:pt idx="60">
                  <c:v>15.425000000000001</c:v>
                </c:pt>
                <c:pt idx="61">
                  <c:v>13.255000000000001</c:v>
                </c:pt>
                <c:pt idx="62">
                  <c:v>11.5</c:v>
                </c:pt>
                <c:pt idx="63">
                  <c:v>10.705</c:v>
                </c:pt>
                <c:pt idx="64">
                  <c:v>14.635</c:v>
                </c:pt>
                <c:pt idx="65">
                  <c:v>15.57</c:v>
                </c:pt>
                <c:pt idx="66">
                  <c:v>10.465</c:v>
                </c:pt>
                <c:pt idx="67">
                  <c:v>15.234999999999999</c:v>
                </c:pt>
                <c:pt idx="68">
                  <c:v>15.58</c:v>
                </c:pt>
                <c:pt idx="69">
                  <c:v>16.12</c:v>
                </c:pt>
                <c:pt idx="70">
                  <c:v>9.5050000000000008</c:v>
                </c:pt>
                <c:pt idx="71">
                  <c:v>16.376999999999999</c:v>
                </c:pt>
                <c:pt idx="72">
                  <c:v>15.967000000000001</c:v>
                </c:pt>
                <c:pt idx="73">
                  <c:v>16.52</c:v>
                </c:pt>
                <c:pt idx="74">
                  <c:v>15.965</c:v>
                </c:pt>
                <c:pt idx="75">
                  <c:v>16.177</c:v>
                </c:pt>
                <c:pt idx="76">
                  <c:v>15.66</c:v>
                </c:pt>
                <c:pt idx="77">
                  <c:v>15.574999999999999</c:v>
                </c:pt>
                <c:pt idx="78">
                  <c:v>13.38</c:v>
                </c:pt>
                <c:pt idx="79">
                  <c:v>15.898999999999999</c:v>
                </c:pt>
                <c:pt idx="80">
                  <c:v>15.44</c:v>
                </c:pt>
                <c:pt idx="81">
                  <c:v>12.824999999999999</c:v>
                </c:pt>
                <c:pt idx="82">
                  <c:v>12.46</c:v>
                </c:pt>
                <c:pt idx="83">
                  <c:v>15.19</c:v>
                </c:pt>
                <c:pt idx="84">
                  <c:v>13.911799999999999</c:v>
                </c:pt>
                <c:pt idx="85">
                  <c:v>15.035</c:v>
                </c:pt>
                <c:pt idx="86">
                  <c:v>12.615</c:v>
                </c:pt>
                <c:pt idx="87">
                  <c:v>13.225</c:v>
                </c:pt>
                <c:pt idx="88">
                  <c:v>12.34</c:v>
                </c:pt>
                <c:pt idx="89">
                  <c:v>12.66</c:v>
                </c:pt>
                <c:pt idx="90">
                  <c:v>12.225</c:v>
                </c:pt>
                <c:pt idx="91">
                  <c:v>11.3925</c:v>
                </c:pt>
                <c:pt idx="92">
                  <c:v>8.98</c:v>
                </c:pt>
                <c:pt idx="93">
                  <c:v>9.0250000000000004</c:v>
                </c:pt>
                <c:pt idx="94">
                  <c:v>9.31</c:v>
                </c:pt>
                <c:pt idx="95">
                  <c:v>4.07</c:v>
                </c:pt>
                <c:pt idx="96">
                  <c:v>3</c:v>
                </c:pt>
                <c:pt idx="97">
                  <c:v>4.5019999999999998</c:v>
                </c:pt>
                <c:pt idx="98">
                  <c:v>4.7770000000000001</c:v>
                </c:pt>
                <c:pt idx="99">
                  <c:v>4.9400000000000004</c:v>
                </c:pt>
                <c:pt idx="100">
                  <c:v>4.97</c:v>
                </c:pt>
                <c:pt idx="101">
                  <c:v>3.915</c:v>
                </c:pt>
                <c:pt idx="102">
                  <c:v>4.8099999999999996</c:v>
                </c:pt>
                <c:pt idx="103">
                  <c:v>4.79</c:v>
                </c:pt>
                <c:pt idx="104">
                  <c:v>5.085</c:v>
                </c:pt>
                <c:pt idx="105">
                  <c:v>4.9550000000000001</c:v>
                </c:pt>
                <c:pt idx="106">
                  <c:v>10.44</c:v>
                </c:pt>
                <c:pt idx="107">
                  <c:v>9.9149999999999991</c:v>
                </c:pt>
                <c:pt idx="108">
                  <c:v>10.33</c:v>
                </c:pt>
                <c:pt idx="109">
                  <c:v>10.119999999999999</c:v>
                </c:pt>
                <c:pt idx="110">
                  <c:v>10.29</c:v>
                </c:pt>
                <c:pt idx="111">
                  <c:v>9.8049999999999997</c:v>
                </c:pt>
                <c:pt idx="112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F93-86BD-97BB0CB1F67F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'3WMA_MSE'!$C$6:$C$119</c:f>
              <c:numCache>
                <c:formatCode>General</c:formatCode>
                <c:ptCount val="114"/>
                <c:pt idx="0">
                  <c:v>12.024999999999999</c:v>
                </c:pt>
                <c:pt idx="1">
                  <c:v>13.785</c:v>
                </c:pt>
                <c:pt idx="2">
                  <c:v>12.285</c:v>
                </c:pt>
                <c:pt idx="3">
                  <c:v>14.077500000000001</c:v>
                </c:pt>
                <c:pt idx="4">
                  <c:v>15.9925</c:v>
                </c:pt>
                <c:pt idx="5">
                  <c:v>15.305</c:v>
                </c:pt>
                <c:pt idx="6">
                  <c:v>16.094999999999999</c:v>
                </c:pt>
                <c:pt idx="7">
                  <c:v>16.164999999999999</c:v>
                </c:pt>
                <c:pt idx="8">
                  <c:v>16.244999999999997</c:v>
                </c:pt>
                <c:pt idx="9">
                  <c:v>16.272500000000001</c:v>
                </c:pt>
                <c:pt idx="10">
                  <c:v>16.397500000000001</c:v>
                </c:pt>
                <c:pt idx="11">
                  <c:v>16.46</c:v>
                </c:pt>
                <c:pt idx="12">
                  <c:v>14.135000000000002</c:v>
                </c:pt>
                <c:pt idx="13">
                  <c:v>13.38785</c:v>
                </c:pt>
                <c:pt idx="14">
                  <c:v>12.320350000000001</c:v>
                </c:pt>
                <c:pt idx="15">
                  <c:v>11.737500000000001</c:v>
                </c:pt>
                <c:pt idx="16">
                  <c:v>13.5025</c:v>
                </c:pt>
                <c:pt idx="17">
                  <c:v>13.32</c:v>
                </c:pt>
                <c:pt idx="18">
                  <c:v>13.7675</c:v>
                </c:pt>
                <c:pt idx="19">
                  <c:v>14.198</c:v>
                </c:pt>
                <c:pt idx="20">
                  <c:v>10.913</c:v>
                </c:pt>
                <c:pt idx="21">
                  <c:v>10.09</c:v>
                </c:pt>
                <c:pt idx="22">
                  <c:v>13.725</c:v>
                </c:pt>
                <c:pt idx="23">
                  <c:v>15.19</c:v>
                </c:pt>
                <c:pt idx="24">
                  <c:v>15.4575</c:v>
                </c:pt>
                <c:pt idx="25">
                  <c:v>15.305</c:v>
                </c:pt>
                <c:pt idx="26">
                  <c:v>15.2925</c:v>
                </c:pt>
                <c:pt idx="27">
                  <c:v>15.635</c:v>
                </c:pt>
                <c:pt idx="28">
                  <c:v>16.037500000000001</c:v>
                </c:pt>
                <c:pt idx="29">
                  <c:v>16.0075</c:v>
                </c:pt>
                <c:pt idx="30">
                  <c:v>16.189999999999998</c:v>
                </c:pt>
                <c:pt idx="31">
                  <c:v>15.945</c:v>
                </c:pt>
                <c:pt idx="32">
                  <c:v>15.715</c:v>
                </c:pt>
                <c:pt idx="33">
                  <c:v>19.21</c:v>
                </c:pt>
                <c:pt idx="34">
                  <c:v>18.905000000000001</c:v>
                </c:pt>
                <c:pt idx="35">
                  <c:v>16.9025</c:v>
                </c:pt>
                <c:pt idx="36">
                  <c:v>17.287500000000001</c:v>
                </c:pt>
                <c:pt idx="37">
                  <c:v>16.1175</c:v>
                </c:pt>
                <c:pt idx="38">
                  <c:v>13.5175</c:v>
                </c:pt>
                <c:pt idx="39">
                  <c:v>13.34</c:v>
                </c:pt>
                <c:pt idx="40">
                  <c:v>15.0725</c:v>
                </c:pt>
                <c:pt idx="41">
                  <c:v>14.76</c:v>
                </c:pt>
                <c:pt idx="42">
                  <c:v>14.9275</c:v>
                </c:pt>
                <c:pt idx="43">
                  <c:v>14.91</c:v>
                </c:pt>
                <c:pt idx="44">
                  <c:v>15.120000000000001</c:v>
                </c:pt>
                <c:pt idx="45">
                  <c:v>14.0825</c:v>
                </c:pt>
                <c:pt idx="46">
                  <c:v>10.30625</c:v>
                </c:pt>
                <c:pt idx="47">
                  <c:v>11.008749999999999</c:v>
                </c:pt>
                <c:pt idx="48">
                  <c:v>12.914999999999999</c:v>
                </c:pt>
                <c:pt idx="49">
                  <c:v>12.172499999999999</c:v>
                </c:pt>
                <c:pt idx="50">
                  <c:v>10.715</c:v>
                </c:pt>
                <c:pt idx="51">
                  <c:v>11.965</c:v>
                </c:pt>
                <c:pt idx="52">
                  <c:v>15.545</c:v>
                </c:pt>
                <c:pt idx="53">
                  <c:v>15.8575</c:v>
                </c:pt>
                <c:pt idx="54">
                  <c:v>14.760000000000002</c:v>
                </c:pt>
                <c:pt idx="55">
                  <c:v>14.815</c:v>
                </c:pt>
                <c:pt idx="56">
                  <c:v>16.079999999999998</c:v>
                </c:pt>
                <c:pt idx="57">
                  <c:v>16.137499999999999</c:v>
                </c:pt>
                <c:pt idx="58">
                  <c:v>15.780000000000001</c:v>
                </c:pt>
                <c:pt idx="59">
                  <c:v>15.4975</c:v>
                </c:pt>
                <c:pt idx="60">
                  <c:v>15.285</c:v>
                </c:pt>
                <c:pt idx="61">
                  <c:v>15.182500000000001</c:v>
                </c:pt>
                <c:pt idx="62">
                  <c:v>14.34</c:v>
                </c:pt>
                <c:pt idx="63">
                  <c:v>12.377500000000001</c:v>
                </c:pt>
                <c:pt idx="64">
                  <c:v>11.102499999999999</c:v>
                </c:pt>
                <c:pt idx="65">
                  <c:v>12.67</c:v>
                </c:pt>
                <c:pt idx="66">
                  <c:v>15.102499999999999</c:v>
                </c:pt>
                <c:pt idx="67">
                  <c:v>13.0175</c:v>
                </c:pt>
                <c:pt idx="68">
                  <c:v>12.85</c:v>
                </c:pt>
                <c:pt idx="69">
                  <c:v>15.407499999999999</c:v>
                </c:pt>
                <c:pt idx="70">
                  <c:v>15.850000000000001</c:v>
                </c:pt>
                <c:pt idx="71">
                  <c:v>12.8125</c:v>
                </c:pt>
                <c:pt idx="72">
                  <c:v>12.940999999999999</c:v>
                </c:pt>
                <c:pt idx="73">
                  <c:v>16.172000000000001</c:v>
                </c:pt>
                <c:pt idx="74">
                  <c:v>16.243500000000001</c:v>
                </c:pt>
                <c:pt idx="75">
                  <c:v>16.2425</c:v>
                </c:pt>
                <c:pt idx="76">
                  <c:v>16.070999999999998</c:v>
                </c:pt>
                <c:pt idx="77">
                  <c:v>15.9185</c:v>
                </c:pt>
                <c:pt idx="78">
                  <c:v>15.6175</c:v>
                </c:pt>
                <c:pt idx="79">
                  <c:v>14.477499999999999</c:v>
                </c:pt>
                <c:pt idx="80">
                  <c:v>14.6395</c:v>
                </c:pt>
                <c:pt idx="81">
                  <c:v>15.669499999999999</c:v>
                </c:pt>
                <c:pt idx="82">
                  <c:v>14.1325</c:v>
                </c:pt>
                <c:pt idx="83">
                  <c:v>12.6425</c:v>
                </c:pt>
                <c:pt idx="84">
                  <c:v>13.824999999999999</c:v>
                </c:pt>
                <c:pt idx="85">
                  <c:v>14.550899999999999</c:v>
                </c:pt>
                <c:pt idx="86">
                  <c:v>14.4734</c:v>
                </c:pt>
                <c:pt idx="87">
                  <c:v>13.824999999999999</c:v>
                </c:pt>
                <c:pt idx="88">
                  <c:v>12.92</c:v>
                </c:pt>
                <c:pt idx="89">
                  <c:v>12.782499999999999</c:v>
                </c:pt>
                <c:pt idx="90">
                  <c:v>12.5</c:v>
                </c:pt>
                <c:pt idx="91">
                  <c:v>12.442499999999999</c:v>
                </c:pt>
                <c:pt idx="92">
                  <c:v>11.80875</c:v>
                </c:pt>
                <c:pt idx="93">
                  <c:v>10.186250000000001</c:v>
                </c:pt>
                <c:pt idx="94">
                  <c:v>9.0025000000000013</c:v>
                </c:pt>
                <c:pt idx="95">
                  <c:v>9.1675000000000004</c:v>
                </c:pt>
                <c:pt idx="96">
                  <c:v>6.69</c:v>
                </c:pt>
                <c:pt idx="97">
                  <c:v>3.5350000000000001</c:v>
                </c:pt>
                <c:pt idx="98">
                  <c:v>3.7509999999999999</c:v>
                </c:pt>
                <c:pt idx="99">
                  <c:v>4.6395</c:v>
                </c:pt>
                <c:pt idx="100">
                  <c:v>4.8585000000000003</c:v>
                </c:pt>
                <c:pt idx="101">
                  <c:v>4.9550000000000001</c:v>
                </c:pt>
                <c:pt idx="102">
                  <c:v>4.4424999999999999</c:v>
                </c:pt>
                <c:pt idx="103">
                  <c:v>4.3624999999999998</c:v>
                </c:pt>
                <c:pt idx="104">
                  <c:v>4.8</c:v>
                </c:pt>
                <c:pt idx="105">
                  <c:v>4.9375</c:v>
                </c:pt>
                <c:pt idx="106">
                  <c:v>5.0199999999999996</c:v>
                </c:pt>
                <c:pt idx="107">
                  <c:v>7.6974999999999998</c:v>
                </c:pt>
                <c:pt idx="108">
                  <c:v>10.177499999999998</c:v>
                </c:pt>
                <c:pt idx="109">
                  <c:v>10.122499999999999</c:v>
                </c:pt>
                <c:pt idx="110">
                  <c:v>10.225</c:v>
                </c:pt>
                <c:pt idx="111">
                  <c:v>10.204999999999998</c:v>
                </c:pt>
                <c:pt idx="112">
                  <c:v>10.047499999999999</c:v>
                </c:pt>
                <c:pt idx="113">
                  <c:v>9.6775000000000002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F93-86BD-97BB0CB1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17184"/>
        <c:axId val="736126696"/>
      </c:lineChart>
      <c:catAx>
        <c:axId val="7361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6696"/>
        <c:crosses val="autoZero"/>
        <c:auto val="1"/>
        <c:lblAlgn val="ctr"/>
        <c:lblOffset val="100"/>
        <c:noMultiLvlLbl val="0"/>
      </c:catAx>
      <c:valAx>
        <c:axId val="7361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3WMA_MAPE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390162480977E-2"/>
          <c:y val="1.6456987820342682E-2"/>
          <c:w val="0.79381226162383667"/>
          <c:h val="0.81936099560588638"/>
        </c:manualLayout>
      </c:layout>
      <c:lineChart>
        <c:grouping val="standard"/>
        <c:varyColors val="0"/>
        <c:ser>
          <c:idx val="0"/>
          <c:order val="0"/>
          <c:tx>
            <c:v>Valoare actuala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'3WMA_MAPE'!$B$6:$B$119</c:f>
              <c:numCache>
                <c:formatCode>General</c:formatCode>
                <c:ptCount val="114"/>
                <c:pt idx="0">
                  <c:v>13.89</c:v>
                </c:pt>
                <c:pt idx="1">
                  <c:v>10.68</c:v>
                </c:pt>
                <c:pt idx="2">
                  <c:v>17.475000000000001</c:v>
                </c:pt>
                <c:pt idx="3">
                  <c:v>14.51</c:v>
                </c:pt>
                <c:pt idx="4">
                  <c:v>16.100000000000001</c:v>
                </c:pt>
                <c:pt idx="5">
                  <c:v>16.09</c:v>
                </c:pt>
                <c:pt idx="6">
                  <c:v>16.239999999999998</c:v>
                </c:pt>
                <c:pt idx="7">
                  <c:v>16.25</c:v>
                </c:pt>
                <c:pt idx="8">
                  <c:v>16.295000000000002</c:v>
                </c:pt>
                <c:pt idx="9">
                  <c:v>16.5</c:v>
                </c:pt>
                <c:pt idx="10">
                  <c:v>16.420000000000002</c:v>
                </c:pt>
                <c:pt idx="11">
                  <c:v>11.85</c:v>
                </c:pt>
                <c:pt idx="12">
                  <c:v>14.925700000000001</c:v>
                </c:pt>
                <c:pt idx="13">
                  <c:v>9.7149999999999999</c:v>
                </c:pt>
                <c:pt idx="14">
                  <c:v>13.76</c:v>
                </c:pt>
                <c:pt idx="15">
                  <c:v>13.244999999999999</c:v>
                </c:pt>
                <c:pt idx="16">
                  <c:v>13.395</c:v>
                </c:pt>
                <c:pt idx="17">
                  <c:v>14.14</c:v>
                </c:pt>
                <c:pt idx="18">
                  <c:v>14.256</c:v>
                </c:pt>
                <c:pt idx="19">
                  <c:v>7.57</c:v>
                </c:pt>
                <c:pt idx="20">
                  <c:v>12.61</c:v>
                </c:pt>
                <c:pt idx="21">
                  <c:v>14.84</c:v>
                </c:pt>
                <c:pt idx="22">
                  <c:v>15.54</c:v>
                </c:pt>
                <c:pt idx="23">
                  <c:v>15.375</c:v>
                </c:pt>
                <c:pt idx="24">
                  <c:v>15.234999999999999</c:v>
                </c:pt>
                <c:pt idx="25">
                  <c:v>15.35</c:v>
                </c:pt>
                <c:pt idx="26">
                  <c:v>15.92</c:v>
                </c:pt>
                <c:pt idx="27">
                  <c:v>16.155000000000001</c:v>
                </c:pt>
                <c:pt idx="28">
                  <c:v>15.86</c:v>
                </c:pt>
                <c:pt idx="29">
                  <c:v>16.52</c:v>
                </c:pt>
                <c:pt idx="30">
                  <c:v>15.37</c:v>
                </c:pt>
                <c:pt idx="31">
                  <c:v>16.059999999999999</c:v>
                </c:pt>
                <c:pt idx="32">
                  <c:v>22.36</c:v>
                </c:pt>
                <c:pt idx="33">
                  <c:v>15.45</c:v>
                </c:pt>
                <c:pt idx="34">
                  <c:v>18.355</c:v>
                </c:pt>
                <c:pt idx="35">
                  <c:v>16.22</c:v>
                </c:pt>
                <c:pt idx="36">
                  <c:v>16.015000000000001</c:v>
                </c:pt>
                <c:pt idx="37">
                  <c:v>11.02</c:v>
                </c:pt>
                <c:pt idx="38">
                  <c:v>15.66</c:v>
                </c:pt>
                <c:pt idx="39">
                  <c:v>14.484999999999999</c:v>
                </c:pt>
                <c:pt idx="40">
                  <c:v>15.035</c:v>
                </c:pt>
                <c:pt idx="41">
                  <c:v>14.82</c:v>
                </c:pt>
                <c:pt idx="42">
                  <c:v>15</c:v>
                </c:pt>
                <c:pt idx="43">
                  <c:v>15.24</c:v>
                </c:pt>
                <c:pt idx="44">
                  <c:v>12.925000000000001</c:v>
                </c:pt>
                <c:pt idx="45">
                  <c:v>7.6875</c:v>
                </c:pt>
                <c:pt idx="46">
                  <c:v>14.33</c:v>
                </c:pt>
                <c:pt idx="47">
                  <c:v>11.5</c:v>
                </c:pt>
                <c:pt idx="48">
                  <c:v>12.845000000000001</c:v>
                </c:pt>
                <c:pt idx="49">
                  <c:v>8.5850000000000009</c:v>
                </c:pt>
                <c:pt idx="50">
                  <c:v>15.345000000000001</c:v>
                </c:pt>
                <c:pt idx="51">
                  <c:v>15.744999999999999</c:v>
                </c:pt>
                <c:pt idx="52">
                  <c:v>15.97</c:v>
                </c:pt>
                <c:pt idx="53">
                  <c:v>13.55</c:v>
                </c:pt>
                <c:pt idx="54">
                  <c:v>16.079999999999998</c:v>
                </c:pt>
                <c:pt idx="55">
                  <c:v>16.079999999999998</c:v>
                </c:pt>
                <c:pt idx="56">
                  <c:v>16.195</c:v>
                </c:pt>
                <c:pt idx="57">
                  <c:v>15.365</c:v>
                </c:pt>
                <c:pt idx="58">
                  <c:v>15.63</c:v>
                </c:pt>
                <c:pt idx="59">
                  <c:v>14.94</c:v>
                </c:pt>
                <c:pt idx="60">
                  <c:v>15.425000000000001</c:v>
                </c:pt>
                <c:pt idx="61">
                  <c:v>13.255000000000001</c:v>
                </c:pt>
                <c:pt idx="62">
                  <c:v>11.5</c:v>
                </c:pt>
                <c:pt idx="63">
                  <c:v>10.705</c:v>
                </c:pt>
                <c:pt idx="64">
                  <c:v>14.635</c:v>
                </c:pt>
                <c:pt idx="65">
                  <c:v>15.57</c:v>
                </c:pt>
                <c:pt idx="66">
                  <c:v>10.465</c:v>
                </c:pt>
                <c:pt idx="67">
                  <c:v>15.234999999999999</c:v>
                </c:pt>
                <c:pt idx="68">
                  <c:v>15.58</c:v>
                </c:pt>
                <c:pt idx="69">
                  <c:v>16.12</c:v>
                </c:pt>
                <c:pt idx="70">
                  <c:v>9.5050000000000008</c:v>
                </c:pt>
                <c:pt idx="71">
                  <c:v>16.376999999999999</c:v>
                </c:pt>
                <c:pt idx="72">
                  <c:v>15.967000000000001</c:v>
                </c:pt>
                <c:pt idx="73">
                  <c:v>16.52</c:v>
                </c:pt>
                <c:pt idx="74">
                  <c:v>15.965</c:v>
                </c:pt>
                <c:pt idx="75">
                  <c:v>16.177</c:v>
                </c:pt>
                <c:pt idx="76">
                  <c:v>15.66</c:v>
                </c:pt>
                <c:pt idx="77">
                  <c:v>15.574999999999999</c:v>
                </c:pt>
                <c:pt idx="78">
                  <c:v>13.38</c:v>
                </c:pt>
                <c:pt idx="79">
                  <c:v>15.898999999999999</c:v>
                </c:pt>
                <c:pt idx="80">
                  <c:v>15.44</c:v>
                </c:pt>
                <c:pt idx="81">
                  <c:v>12.824999999999999</c:v>
                </c:pt>
                <c:pt idx="82">
                  <c:v>12.46</c:v>
                </c:pt>
                <c:pt idx="83">
                  <c:v>15.19</c:v>
                </c:pt>
                <c:pt idx="84">
                  <c:v>13.911799999999999</c:v>
                </c:pt>
                <c:pt idx="85">
                  <c:v>15.035</c:v>
                </c:pt>
                <c:pt idx="86">
                  <c:v>12.615</c:v>
                </c:pt>
                <c:pt idx="87">
                  <c:v>13.225</c:v>
                </c:pt>
                <c:pt idx="88">
                  <c:v>12.34</c:v>
                </c:pt>
                <c:pt idx="89">
                  <c:v>12.66</c:v>
                </c:pt>
                <c:pt idx="90">
                  <c:v>12.225</c:v>
                </c:pt>
                <c:pt idx="91">
                  <c:v>11.3925</c:v>
                </c:pt>
                <c:pt idx="92">
                  <c:v>8.98</c:v>
                </c:pt>
                <c:pt idx="93">
                  <c:v>9.0250000000000004</c:v>
                </c:pt>
                <c:pt idx="94">
                  <c:v>9.31</c:v>
                </c:pt>
                <c:pt idx="95">
                  <c:v>4.07</c:v>
                </c:pt>
                <c:pt idx="96">
                  <c:v>3</c:v>
                </c:pt>
                <c:pt idx="97">
                  <c:v>4.5019999999999998</c:v>
                </c:pt>
                <c:pt idx="98">
                  <c:v>4.7770000000000001</c:v>
                </c:pt>
                <c:pt idx="99">
                  <c:v>4.9400000000000004</c:v>
                </c:pt>
                <c:pt idx="100">
                  <c:v>4.97</c:v>
                </c:pt>
                <c:pt idx="101">
                  <c:v>3.915</c:v>
                </c:pt>
                <c:pt idx="102">
                  <c:v>4.8099999999999996</c:v>
                </c:pt>
                <c:pt idx="103">
                  <c:v>4.79</c:v>
                </c:pt>
                <c:pt idx="104">
                  <c:v>5.085</c:v>
                </c:pt>
                <c:pt idx="105">
                  <c:v>4.9550000000000001</c:v>
                </c:pt>
                <c:pt idx="106">
                  <c:v>10.44</c:v>
                </c:pt>
                <c:pt idx="107">
                  <c:v>9.9149999999999991</c:v>
                </c:pt>
                <c:pt idx="108">
                  <c:v>10.33</c:v>
                </c:pt>
                <c:pt idx="109">
                  <c:v>10.119999999999999</c:v>
                </c:pt>
                <c:pt idx="110">
                  <c:v>10.29</c:v>
                </c:pt>
                <c:pt idx="111">
                  <c:v>9.8049999999999997</c:v>
                </c:pt>
                <c:pt idx="112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1-4F39-B9DE-D81F0DCC1AD5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'3WMA_MAPE'!$C$6:$C$119</c:f>
              <c:numCache>
                <c:formatCode>General</c:formatCode>
                <c:ptCount val="114"/>
                <c:pt idx="0">
                  <c:v>12.024999999999999</c:v>
                </c:pt>
                <c:pt idx="1">
                  <c:v>13.785</c:v>
                </c:pt>
                <c:pt idx="2">
                  <c:v>12.285</c:v>
                </c:pt>
                <c:pt idx="3">
                  <c:v>14.077500000000001</c:v>
                </c:pt>
                <c:pt idx="4">
                  <c:v>15.9925</c:v>
                </c:pt>
                <c:pt idx="5">
                  <c:v>15.305</c:v>
                </c:pt>
                <c:pt idx="6">
                  <c:v>16.094999999999999</c:v>
                </c:pt>
                <c:pt idx="7">
                  <c:v>16.164999999999999</c:v>
                </c:pt>
                <c:pt idx="8">
                  <c:v>16.244999999999997</c:v>
                </c:pt>
                <c:pt idx="9">
                  <c:v>16.272500000000001</c:v>
                </c:pt>
                <c:pt idx="10">
                  <c:v>16.397500000000001</c:v>
                </c:pt>
                <c:pt idx="11">
                  <c:v>16.46</c:v>
                </c:pt>
                <c:pt idx="12">
                  <c:v>14.135000000000002</c:v>
                </c:pt>
                <c:pt idx="13">
                  <c:v>13.38785</c:v>
                </c:pt>
                <c:pt idx="14">
                  <c:v>12.320350000000001</c:v>
                </c:pt>
                <c:pt idx="15">
                  <c:v>11.737500000000001</c:v>
                </c:pt>
                <c:pt idx="16">
                  <c:v>13.5025</c:v>
                </c:pt>
                <c:pt idx="17">
                  <c:v>13.32</c:v>
                </c:pt>
                <c:pt idx="18">
                  <c:v>13.7675</c:v>
                </c:pt>
                <c:pt idx="19">
                  <c:v>14.198</c:v>
                </c:pt>
                <c:pt idx="20">
                  <c:v>10.913</c:v>
                </c:pt>
                <c:pt idx="21">
                  <c:v>10.09</c:v>
                </c:pt>
                <c:pt idx="22">
                  <c:v>13.725</c:v>
                </c:pt>
                <c:pt idx="23">
                  <c:v>15.19</c:v>
                </c:pt>
                <c:pt idx="24">
                  <c:v>15.4575</c:v>
                </c:pt>
                <c:pt idx="25">
                  <c:v>15.305</c:v>
                </c:pt>
                <c:pt idx="26">
                  <c:v>15.2925</c:v>
                </c:pt>
                <c:pt idx="27">
                  <c:v>15.635</c:v>
                </c:pt>
                <c:pt idx="28">
                  <c:v>16.037500000000001</c:v>
                </c:pt>
                <c:pt idx="29">
                  <c:v>16.0075</c:v>
                </c:pt>
                <c:pt idx="30">
                  <c:v>16.189999999999998</c:v>
                </c:pt>
                <c:pt idx="31">
                  <c:v>15.945</c:v>
                </c:pt>
                <c:pt idx="32">
                  <c:v>15.715</c:v>
                </c:pt>
                <c:pt idx="33">
                  <c:v>19.21</c:v>
                </c:pt>
                <c:pt idx="34">
                  <c:v>18.905000000000001</c:v>
                </c:pt>
                <c:pt idx="35">
                  <c:v>16.9025</c:v>
                </c:pt>
                <c:pt idx="36">
                  <c:v>17.287500000000001</c:v>
                </c:pt>
                <c:pt idx="37">
                  <c:v>16.1175</c:v>
                </c:pt>
                <c:pt idx="38">
                  <c:v>13.5175</c:v>
                </c:pt>
                <c:pt idx="39">
                  <c:v>13.34</c:v>
                </c:pt>
                <c:pt idx="40">
                  <c:v>15.0725</c:v>
                </c:pt>
                <c:pt idx="41">
                  <c:v>14.76</c:v>
                </c:pt>
                <c:pt idx="42">
                  <c:v>14.9275</c:v>
                </c:pt>
                <c:pt idx="43">
                  <c:v>14.91</c:v>
                </c:pt>
                <c:pt idx="44">
                  <c:v>15.120000000000001</c:v>
                </c:pt>
                <c:pt idx="45">
                  <c:v>14.0825</c:v>
                </c:pt>
                <c:pt idx="46">
                  <c:v>10.30625</c:v>
                </c:pt>
                <c:pt idx="47">
                  <c:v>11.008749999999999</c:v>
                </c:pt>
                <c:pt idx="48">
                  <c:v>12.914999999999999</c:v>
                </c:pt>
                <c:pt idx="49">
                  <c:v>12.172499999999999</c:v>
                </c:pt>
                <c:pt idx="50">
                  <c:v>10.715</c:v>
                </c:pt>
                <c:pt idx="51">
                  <c:v>11.965</c:v>
                </c:pt>
                <c:pt idx="52">
                  <c:v>15.545</c:v>
                </c:pt>
                <c:pt idx="53">
                  <c:v>15.8575</c:v>
                </c:pt>
                <c:pt idx="54">
                  <c:v>14.760000000000002</c:v>
                </c:pt>
                <c:pt idx="55">
                  <c:v>14.815</c:v>
                </c:pt>
                <c:pt idx="56">
                  <c:v>16.079999999999998</c:v>
                </c:pt>
                <c:pt idx="57">
                  <c:v>16.137499999999999</c:v>
                </c:pt>
                <c:pt idx="58">
                  <c:v>15.780000000000001</c:v>
                </c:pt>
                <c:pt idx="59">
                  <c:v>15.4975</c:v>
                </c:pt>
                <c:pt idx="60">
                  <c:v>15.285</c:v>
                </c:pt>
                <c:pt idx="61">
                  <c:v>15.182500000000001</c:v>
                </c:pt>
                <c:pt idx="62">
                  <c:v>14.34</c:v>
                </c:pt>
                <c:pt idx="63">
                  <c:v>12.377500000000001</c:v>
                </c:pt>
                <c:pt idx="64">
                  <c:v>11.102499999999999</c:v>
                </c:pt>
                <c:pt idx="65">
                  <c:v>12.67</c:v>
                </c:pt>
                <c:pt idx="66">
                  <c:v>15.102499999999999</c:v>
                </c:pt>
                <c:pt idx="67">
                  <c:v>13.0175</c:v>
                </c:pt>
                <c:pt idx="68">
                  <c:v>12.85</c:v>
                </c:pt>
                <c:pt idx="69">
                  <c:v>15.407499999999999</c:v>
                </c:pt>
                <c:pt idx="70">
                  <c:v>15.850000000000001</c:v>
                </c:pt>
                <c:pt idx="71">
                  <c:v>12.8125</c:v>
                </c:pt>
                <c:pt idx="72">
                  <c:v>12.940999999999999</c:v>
                </c:pt>
                <c:pt idx="73">
                  <c:v>16.172000000000001</c:v>
                </c:pt>
                <c:pt idx="74">
                  <c:v>16.243500000000001</c:v>
                </c:pt>
                <c:pt idx="75">
                  <c:v>16.2425</c:v>
                </c:pt>
                <c:pt idx="76">
                  <c:v>16.070999999999998</c:v>
                </c:pt>
                <c:pt idx="77">
                  <c:v>15.9185</c:v>
                </c:pt>
                <c:pt idx="78">
                  <c:v>15.6175</c:v>
                </c:pt>
                <c:pt idx="79">
                  <c:v>14.477499999999999</c:v>
                </c:pt>
                <c:pt idx="80">
                  <c:v>14.6395</c:v>
                </c:pt>
                <c:pt idx="81">
                  <c:v>15.669499999999999</c:v>
                </c:pt>
                <c:pt idx="82">
                  <c:v>14.1325</c:v>
                </c:pt>
                <c:pt idx="83">
                  <c:v>12.6425</c:v>
                </c:pt>
                <c:pt idx="84">
                  <c:v>13.824999999999999</c:v>
                </c:pt>
                <c:pt idx="85">
                  <c:v>14.550899999999999</c:v>
                </c:pt>
                <c:pt idx="86">
                  <c:v>14.4734</c:v>
                </c:pt>
                <c:pt idx="87">
                  <c:v>13.824999999999999</c:v>
                </c:pt>
                <c:pt idx="88">
                  <c:v>12.92</c:v>
                </c:pt>
                <c:pt idx="89">
                  <c:v>12.782499999999999</c:v>
                </c:pt>
                <c:pt idx="90">
                  <c:v>12.5</c:v>
                </c:pt>
                <c:pt idx="91">
                  <c:v>12.442499999999999</c:v>
                </c:pt>
                <c:pt idx="92">
                  <c:v>11.80875</c:v>
                </c:pt>
                <c:pt idx="93">
                  <c:v>10.186250000000001</c:v>
                </c:pt>
                <c:pt idx="94">
                  <c:v>9.0025000000000013</c:v>
                </c:pt>
                <c:pt idx="95">
                  <c:v>9.1675000000000004</c:v>
                </c:pt>
                <c:pt idx="96">
                  <c:v>6.69</c:v>
                </c:pt>
                <c:pt idx="97">
                  <c:v>3.5350000000000001</c:v>
                </c:pt>
                <c:pt idx="98">
                  <c:v>3.7509999999999999</c:v>
                </c:pt>
                <c:pt idx="99">
                  <c:v>4.6395</c:v>
                </c:pt>
                <c:pt idx="100">
                  <c:v>4.8585000000000003</c:v>
                </c:pt>
                <c:pt idx="101">
                  <c:v>4.9550000000000001</c:v>
                </c:pt>
                <c:pt idx="102">
                  <c:v>4.4424999999999999</c:v>
                </c:pt>
                <c:pt idx="103">
                  <c:v>4.3624999999999998</c:v>
                </c:pt>
                <c:pt idx="104">
                  <c:v>4.8</c:v>
                </c:pt>
                <c:pt idx="105">
                  <c:v>4.9375</c:v>
                </c:pt>
                <c:pt idx="106">
                  <c:v>5.0199999999999996</c:v>
                </c:pt>
                <c:pt idx="107">
                  <c:v>7.6974999999999998</c:v>
                </c:pt>
                <c:pt idx="108">
                  <c:v>10.177499999999998</c:v>
                </c:pt>
                <c:pt idx="109">
                  <c:v>10.122499999999999</c:v>
                </c:pt>
                <c:pt idx="110">
                  <c:v>10.225</c:v>
                </c:pt>
                <c:pt idx="111">
                  <c:v>10.204999999999998</c:v>
                </c:pt>
                <c:pt idx="112">
                  <c:v>10.047499999999999</c:v>
                </c:pt>
                <c:pt idx="113">
                  <c:v>9.6775000000000002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1-4F39-B9DE-D81F0DCC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17184"/>
        <c:axId val="736126696"/>
      </c:lineChart>
      <c:catAx>
        <c:axId val="7361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6696"/>
        <c:crosses val="autoZero"/>
        <c:auto val="1"/>
        <c:lblAlgn val="ctr"/>
        <c:lblOffset val="100"/>
        <c:noMultiLvlLbl val="0"/>
      </c:catAx>
      <c:valAx>
        <c:axId val="7361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390162480977E-2"/>
          <c:y val="1.6456987820342682E-2"/>
          <c:w val="0.79381226162383667"/>
          <c:h val="0.81936099560588638"/>
        </c:manualLayout>
      </c:layout>
      <c:lineChart>
        <c:grouping val="standard"/>
        <c:varyColors val="0"/>
        <c:ser>
          <c:idx val="0"/>
          <c:order val="0"/>
          <c:tx>
            <c:v>Valoare actuala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Exponential!$B$6:$B$119</c:f>
              <c:numCache>
                <c:formatCode>General</c:formatCode>
                <c:ptCount val="114"/>
                <c:pt idx="0">
                  <c:v>13.89</c:v>
                </c:pt>
                <c:pt idx="1">
                  <c:v>10.68</c:v>
                </c:pt>
                <c:pt idx="2">
                  <c:v>17.475000000000001</c:v>
                </c:pt>
                <c:pt idx="3">
                  <c:v>14.51</c:v>
                </c:pt>
                <c:pt idx="4">
                  <c:v>16.100000000000001</c:v>
                </c:pt>
                <c:pt idx="5">
                  <c:v>16.09</c:v>
                </c:pt>
                <c:pt idx="6">
                  <c:v>16.239999999999998</c:v>
                </c:pt>
                <c:pt idx="7">
                  <c:v>16.25</c:v>
                </c:pt>
                <c:pt idx="8">
                  <c:v>16.295000000000002</c:v>
                </c:pt>
                <c:pt idx="9">
                  <c:v>16.5</c:v>
                </c:pt>
                <c:pt idx="10">
                  <c:v>16.420000000000002</c:v>
                </c:pt>
                <c:pt idx="11">
                  <c:v>11.85</c:v>
                </c:pt>
                <c:pt idx="12">
                  <c:v>14.925700000000001</c:v>
                </c:pt>
                <c:pt idx="13">
                  <c:v>9.7149999999999999</c:v>
                </c:pt>
                <c:pt idx="14">
                  <c:v>13.76</c:v>
                </c:pt>
                <c:pt idx="15">
                  <c:v>13.244999999999999</c:v>
                </c:pt>
                <c:pt idx="16">
                  <c:v>13.395</c:v>
                </c:pt>
                <c:pt idx="17">
                  <c:v>14.14</c:v>
                </c:pt>
                <c:pt idx="18">
                  <c:v>14.256</c:v>
                </c:pt>
                <c:pt idx="19">
                  <c:v>7.57</c:v>
                </c:pt>
                <c:pt idx="20">
                  <c:v>12.61</c:v>
                </c:pt>
                <c:pt idx="21">
                  <c:v>14.84</c:v>
                </c:pt>
                <c:pt idx="22">
                  <c:v>15.54</c:v>
                </c:pt>
                <c:pt idx="23">
                  <c:v>15.375</c:v>
                </c:pt>
                <c:pt idx="24">
                  <c:v>15.234999999999999</c:v>
                </c:pt>
                <c:pt idx="25">
                  <c:v>15.35</c:v>
                </c:pt>
                <c:pt idx="26">
                  <c:v>15.92</c:v>
                </c:pt>
                <c:pt idx="27">
                  <c:v>16.155000000000001</c:v>
                </c:pt>
                <c:pt idx="28">
                  <c:v>15.86</c:v>
                </c:pt>
                <c:pt idx="29">
                  <c:v>16.52</c:v>
                </c:pt>
                <c:pt idx="30">
                  <c:v>15.37</c:v>
                </c:pt>
                <c:pt idx="31">
                  <c:v>16.059999999999999</c:v>
                </c:pt>
                <c:pt idx="32">
                  <c:v>22.36</c:v>
                </c:pt>
                <c:pt idx="33">
                  <c:v>15.45</c:v>
                </c:pt>
                <c:pt idx="34">
                  <c:v>18.355</c:v>
                </c:pt>
                <c:pt idx="35">
                  <c:v>16.22</c:v>
                </c:pt>
                <c:pt idx="36">
                  <c:v>16.015000000000001</c:v>
                </c:pt>
                <c:pt idx="37">
                  <c:v>11.02</c:v>
                </c:pt>
                <c:pt idx="38">
                  <c:v>15.66</c:v>
                </c:pt>
                <c:pt idx="39">
                  <c:v>14.484999999999999</c:v>
                </c:pt>
                <c:pt idx="40">
                  <c:v>15.035</c:v>
                </c:pt>
                <c:pt idx="41">
                  <c:v>14.82</c:v>
                </c:pt>
                <c:pt idx="42">
                  <c:v>15</c:v>
                </c:pt>
                <c:pt idx="43">
                  <c:v>15.24</c:v>
                </c:pt>
                <c:pt idx="44">
                  <c:v>12.925000000000001</c:v>
                </c:pt>
                <c:pt idx="45">
                  <c:v>7.6875</c:v>
                </c:pt>
                <c:pt idx="46">
                  <c:v>14.33</c:v>
                </c:pt>
                <c:pt idx="47">
                  <c:v>11.5</c:v>
                </c:pt>
                <c:pt idx="48">
                  <c:v>12.845000000000001</c:v>
                </c:pt>
                <c:pt idx="49">
                  <c:v>8.5850000000000009</c:v>
                </c:pt>
                <c:pt idx="50">
                  <c:v>15.345000000000001</c:v>
                </c:pt>
                <c:pt idx="51">
                  <c:v>15.744999999999999</c:v>
                </c:pt>
                <c:pt idx="52">
                  <c:v>15.97</c:v>
                </c:pt>
                <c:pt idx="53">
                  <c:v>13.55</c:v>
                </c:pt>
                <c:pt idx="54">
                  <c:v>16.079999999999998</c:v>
                </c:pt>
                <c:pt idx="55">
                  <c:v>16.079999999999998</c:v>
                </c:pt>
                <c:pt idx="56">
                  <c:v>16.195</c:v>
                </c:pt>
                <c:pt idx="57">
                  <c:v>15.365</c:v>
                </c:pt>
                <c:pt idx="58">
                  <c:v>15.63</c:v>
                </c:pt>
                <c:pt idx="59">
                  <c:v>14.94</c:v>
                </c:pt>
                <c:pt idx="60">
                  <c:v>15.425000000000001</c:v>
                </c:pt>
                <c:pt idx="61">
                  <c:v>13.255000000000001</c:v>
                </c:pt>
                <c:pt idx="62">
                  <c:v>11.5</c:v>
                </c:pt>
                <c:pt idx="63">
                  <c:v>10.705</c:v>
                </c:pt>
                <c:pt idx="64">
                  <c:v>14.635</c:v>
                </c:pt>
                <c:pt idx="65">
                  <c:v>15.57</c:v>
                </c:pt>
                <c:pt idx="66">
                  <c:v>10.465</c:v>
                </c:pt>
                <c:pt idx="67">
                  <c:v>15.234999999999999</c:v>
                </c:pt>
                <c:pt idx="68">
                  <c:v>15.58</c:v>
                </c:pt>
                <c:pt idx="69">
                  <c:v>16.12</c:v>
                </c:pt>
                <c:pt idx="70">
                  <c:v>9.5050000000000008</c:v>
                </c:pt>
                <c:pt idx="71">
                  <c:v>16.376999999999999</c:v>
                </c:pt>
                <c:pt idx="72">
                  <c:v>15.967000000000001</c:v>
                </c:pt>
                <c:pt idx="73">
                  <c:v>16.52</c:v>
                </c:pt>
                <c:pt idx="74">
                  <c:v>15.965</c:v>
                </c:pt>
                <c:pt idx="75">
                  <c:v>16.177</c:v>
                </c:pt>
                <c:pt idx="76">
                  <c:v>15.66</c:v>
                </c:pt>
                <c:pt idx="77">
                  <c:v>15.574999999999999</c:v>
                </c:pt>
                <c:pt idx="78">
                  <c:v>13.38</c:v>
                </c:pt>
                <c:pt idx="79">
                  <c:v>15.898999999999999</c:v>
                </c:pt>
                <c:pt idx="80">
                  <c:v>15.44</c:v>
                </c:pt>
                <c:pt idx="81">
                  <c:v>12.824999999999999</c:v>
                </c:pt>
                <c:pt idx="82">
                  <c:v>12.46</c:v>
                </c:pt>
                <c:pt idx="83">
                  <c:v>15.19</c:v>
                </c:pt>
                <c:pt idx="84">
                  <c:v>13.911799999999999</c:v>
                </c:pt>
                <c:pt idx="85">
                  <c:v>15.035</c:v>
                </c:pt>
                <c:pt idx="86">
                  <c:v>12.615</c:v>
                </c:pt>
                <c:pt idx="87">
                  <c:v>13.225</c:v>
                </c:pt>
                <c:pt idx="88">
                  <c:v>12.34</c:v>
                </c:pt>
                <c:pt idx="89">
                  <c:v>12.66</c:v>
                </c:pt>
                <c:pt idx="90">
                  <c:v>12.225</c:v>
                </c:pt>
                <c:pt idx="91">
                  <c:v>11.3925</c:v>
                </c:pt>
                <c:pt idx="92">
                  <c:v>8.98</c:v>
                </c:pt>
                <c:pt idx="93">
                  <c:v>9.0250000000000004</c:v>
                </c:pt>
                <c:pt idx="94">
                  <c:v>9.31</c:v>
                </c:pt>
                <c:pt idx="95">
                  <c:v>4.07</c:v>
                </c:pt>
                <c:pt idx="96">
                  <c:v>3</c:v>
                </c:pt>
                <c:pt idx="97">
                  <c:v>4.5019999999999998</c:v>
                </c:pt>
                <c:pt idx="98">
                  <c:v>4.7770000000000001</c:v>
                </c:pt>
                <c:pt idx="99">
                  <c:v>4.9400000000000004</c:v>
                </c:pt>
                <c:pt idx="100">
                  <c:v>4.97</c:v>
                </c:pt>
                <c:pt idx="101">
                  <c:v>3.915</c:v>
                </c:pt>
                <c:pt idx="102">
                  <c:v>4.8099999999999996</c:v>
                </c:pt>
                <c:pt idx="103">
                  <c:v>4.79</c:v>
                </c:pt>
                <c:pt idx="104">
                  <c:v>5.085</c:v>
                </c:pt>
                <c:pt idx="105">
                  <c:v>4.9550000000000001</c:v>
                </c:pt>
                <c:pt idx="106">
                  <c:v>10.44</c:v>
                </c:pt>
                <c:pt idx="107">
                  <c:v>9.9149999999999991</c:v>
                </c:pt>
                <c:pt idx="108">
                  <c:v>10.33</c:v>
                </c:pt>
                <c:pt idx="109">
                  <c:v>10.119999999999999</c:v>
                </c:pt>
                <c:pt idx="110">
                  <c:v>10.29</c:v>
                </c:pt>
                <c:pt idx="111">
                  <c:v>9.8049999999999997</c:v>
                </c:pt>
                <c:pt idx="112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F-475E-8319-C597AD5A4276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Exponential!$C$6:$C$119</c:f>
              <c:numCache>
                <c:formatCode>General</c:formatCode>
                <c:ptCount val="114"/>
                <c:pt idx="0">
                  <c:v>13.632435299999999</c:v>
                </c:pt>
                <c:pt idx="1">
                  <c:v>13.886298795261002</c:v>
                </c:pt>
                <c:pt idx="2">
                  <c:v>10.7260745136879</c:v>
                </c:pt>
                <c:pt idx="3">
                  <c:v>17.378017940761698</c:v>
                </c:pt>
                <c:pt idx="4">
                  <c:v>14.551213417808746</c:v>
                </c:pt>
                <c:pt idx="5">
                  <c:v>16.077743936813913</c:v>
                </c:pt>
                <c:pt idx="6">
                  <c:v>16.089823880372016</c:v>
                </c:pt>
                <c:pt idx="7">
                  <c:v>16.237841969160943</c:v>
                </c:pt>
                <c:pt idx="8">
                  <c:v>16.249825289096844</c:v>
                </c:pt>
                <c:pt idx="9">
                  <c:v>16.294350839404323</c:v>
                </c:pt>
                <c:pt idx="10">
                  <c:v>16.497044821562241</c:v>
                </c:pt>
                <c:pt idx="11">
                  <c:v>16.421107134085855</c:v>
                </c:pt>
                <c:pt idx="12">
                  <c:v>11.915686809516814</c:v>
                </c:pt>
                <c:pt idx="13">
                  <c:v>14.882446110452758</c:v>
                </c:pt>
                <c:pt idx="14">
                  <c:v>9.7892562006072055</c:v>
                </c:pt>
                <c:pt idx="15">
                  <c:v>13.702940411602725</c:v>
                </c:pt>
                <c:pt idx="16">
                  <c:v>13.25158060371473</c:v>
                </c:pt>
                <c:pt idx="17">
                  <c:v>13.39293906327538</c:v>
                </c:pt>
                <c:pt idx="18">
                  <c:v>14.129264734339269</c:v>
                </c:pt>
                <c:pt idx="19">
                  <c:v>14.254178814232455</c:v>
                </c:pt>
                <c:pt idx="20">
                  <c:v>7.6660516495605204</c:v>
                </c:pt>
                <c:pt idx="21">
                  <c:v>12.538955462204184</c:v>
                </c:pt>
                <c:pt idx="22">
                  <c:v>14.806933989991874</c:v>
                </c:pt>
                <c:pt idx="23">
                  <c:v>15.529465841436183</c:v>
                </c:pt>
                <c:pt idx="24">
                  <c:v>15.377219674141438</c:v>
                </c:pt>
                <c:pt idx="25">
                  <c:v>15.237043696717411</c:v>
                </c:pt>
                <c:pt idx="26">
                  <c:v>15.34837681792183</c:v>
                </c:pt>
                <c:pt idx="27">
                  <c:v>15.911785774873536</c:v>
                </c:pt>
                <c:pt idx="28">
                  <c:v>16.151505011584934</c:v>
                </c:pt>
                <c:pt idx="29">
                  <c:v>15.864188927016475</c:v>
                </c:pt>
                <c:pt idx="30">
                  <c:v>16.510575994881226</c:v>
                </c:pt>
                <c:pt idx="31">
                  <c:v>15.386390077046441</c:v>
                </c:pt>
                <c:pt idx="32">
                  <c:v>16.050320225407155</c:v>
                </c:pt>
                <c:pt idx="33">
                  <c:v>22.2693299016391</c:v>
                </c:pt>
                <c:pt idx="34">
                  <c:v>15.547993770686553</c:v>
                </c:pt>
                <c:pt idx="35">
                  <c:v>18.314663320484765</c:v>
                </c:pt>
                <c:pt idx="36">
                  <c:v>16.250100311915364</c:v>
                </c:pt>
                <c:pt idx="37">
                  <c:v>16.018378391482223</c:v>
                </c:pt>
                <c:pt idx="38">
                  <c:v>11.091826697485599</c:v>
                </c:pt>
                <c:pt idx="39">
                  <c:v>15.594355349642868</c:v>
                </c:pt>
                <c:pt idx="40">
                  <c:v>14.500941436374367</c:v>
                </c:pt>
                <c:pt idx="41">
                  <c:v>15.027325578440699</c:v>
                </c:pt>
                <c:pt idx="42">
                  <c:v>14.822979268562193</c:v>
                </c:pt>
                <c:pt idx="43">
                  <c:v>14.997456212089238</c:v>
                </c:pt>
                <c:pt idx="44">
                  <c:v>15.236514645767723</c:v>
                </c:pt>
                <c:pt idx="45">
                  <c:v>12.958216465459683</c:v>
                </c:pt>
                <c:pt idx="46">
                  <c:v>7.7632401956086552</c:v>
                </c:pt>
                <c:pt idx="47">
                  <c:v>14.235635661610896</c:v>
                </c:pt>
                <c:pt idx="48">
                  <c:v>11.539311084457349</c:v>
                </c:pt>
                <c:pt idx="49">
                  <c:v>12.826237250283654</c:v>
                </c:pt>
                <c:pt idx="50">
                  <c:v>8.6459465792865764</c:v>
                </c:pt>
                <c:pt idx="51">
                  <c:v>15.248734602344349</c:v>
                </c:pt>
                <c:pt idx="52">
                  <c:v>15.737868666235688</c:v>
                </c:pt>
                <c:pt idx="53">
                  <c:v>15.966664272733807</c:v>
                </c:pt>
                <c:pt idx="54">
                  <c:v>13.584727465599185</c:v>
                </c:pt>
                <c:pt idx="55">
                  <c:v>16.044142933680657</c:v>
                </c:pt>
                <c:pt idx="56">
                  <c:v>16.079484733956988</c:v>
                </c:pt>
                <c:pt idx="57">
                  <c:v>16.193340045626961</c:v>
                </c:pt>
                <c:pt idx="58">
                  <c:v>15.37690324645566</c:v>
                </c:pt>
                <c:pt idx="59">
                  <c:v>15.626362999651569</c:v>
                </c:pt>
                <c:pt idx="60">
                  <c:v>14.949863036304992</c:v>
                </c:pt>
                <c:pt idx="61">
                  <c:v>15.418172281831703</c:v>
                </c:pt>
                <c:pt idx="62">
                  <c:v>13.286084785689921</c:v>
                </c:pt>
                <c:pt idx="63">
                  <c:v>11.525666038370364</c:v>
                </c:pt>
                <c:pt idx="64">
                  <c:v>10.716792970971381</c:v>
                </c:pt>
                <c:pt idx="65">
                  <c:v>14.578695364992859</c:v>
                </c:pt>
                <c:pt idx="66">
                  <c:v>15.555754952394949</c:v>
                </c:pt>
                <c:pt idx="67">
                  <c:v>10.538154148665916</c:v>
                </c:pt>
                <c:pt idx="68">
                  <c:v>15.167506325116328</c:v>
                </c:pt>
                <c:pt idx="69">
                  <c:v>15.574072465891922</c:v>
                </c:pt>
                <c:pt idx="70">
                  <c:v>16.112155021334868</c:v>
                </c:pt>
                <c:pt idx="71">
                  <c:v>9.5999448176565814</c:v>
                </c:pt>
                <c:pt idx="72">
                  <c:v>16.279613717029726</c:v>
                </c:pt>
                <c:pt idx="73">
                  <c:v>15.971492259113719</c:v>
                </c:pt>
                <c:pt idx="74">
                  <c:v>16.512117943763464</c:v>
                </c:pt>
                <c:pt idx="75">
                  <c:v>15.972862084851881</c:v>
                </c:pt>
                <c:pt idx="76">
                  <c:v>16.17406653815932</c:v>
                </c:pt>
                <c:pt idx="77">
                  <c:v>15.66738713615335</c:v>
                </c:pt>
                <c:pt idx="78">
                  <c:v>15.576327603146522</c:v>
                </c:pt>
                <c:pt idx="79">
                  <c:v>13.411561227657216</c:v>
                </c:pt>
                <c:pt idx="80">
                  <c:v>15.863255504841433</c:v>
                </c:pt>
                <c:pt idx="81">
                  <c:v>15.44608218160457</c:v>
                </c:pt>
                <c:pt idx="82">
                  <c:v>12.862664950949657</c:v>
                </c:pt>
                <c:pt idx="83">
                  <c:v>12.465786295345147</c:v>
                </c:pt>
                <c:pt idx="84">
                  <c:v>15.150853049064109</c:v>
                </c:pt>
                <c:pt idx="85">
                  <c:v>13.929605192315051</c:v>
                </c:pt>
                <c:pt idx="86">
                  <c:v>15.019115476613567</c:v>
                </c:pt>
                <c:pt idx="87">
                  <c:v>12.649547139398937</c:v>
                </c:pt>
                <c:pt idx="88">
                  <c:v>13.216730742393162</c:v>
                </c:pt>
                <c:pt idx="89">
                  <c:v>12.352598620768189</c:v>
                </c:pt>
                <c:pt idx="90">
                  <c:v>12.655582642180439</c:v>
                </c:pt>
                <c:pt idx="91">
                  <c:v>12.231187472568134</c:v>
                </c:pt>
                <c:pt idx="92">
                  <c:v>11.404551938980806</c:v>
                </c:pt>
                <c:pt idx="93">
                  <c:v>9.014840811363154</c:v>
                </c:pt>
                <c:pt idx="94">
                  <c:v>9.0248540124592882</c:v>
                </c:pt>
                <c:pt idx="95">
                  <c:v>9.3059024521590405</c:v>
                </c:pt>
                <c:pt idx="96">
                  <c:v>4.1452399182375252</c:v>
                </c:pt>
                <c:pt idx="97">
                  <c:v>3.0164570976250733</c:v>
                </c:pt>
                <c:pt idx="98">
                  <c:v>4.4806527484928722</c:v>
                </c:pt>
                <c:pt idx="99">
                  <c:v>4.7727414899958429</c:v>
                </c:pt>
                <c:pt idx="100">
                  <c:v>4.9375964952112401</c:v>
                </c:pt>
                <c:pt idx="101">
                  <c:v>4.9695343616361853</c:v>
                </c:pt>
                <c:pt idx="102">
                  <c:v>3.9301536587767121</c:v>
                </c:pt>
                <c:pt idx="103">
                  <c:v>4.7973566080766208</c:v>
                </c:pt>
                <c:pt idx="104">
                  <c:v>4.7901057144580603</c:v>
                </c:pt>
                <c:pt idx="105">
                  <c:v>5.0807623691167629</c:v>
                </c:pt>
                <c:pt idx="106">
                  <c:v>4.9568072052442078</c:v>
                </c:pt>
                <c:pt idx="107">
                  <c:v>10.361206519539358</c:v>
                </c:pt>
                <c:pt idx="108">
                  <c:v>9.9214119876857794</c:v>
                </c:pt>
                <c:pt idx="109">
                  <c:v>10.324128590263044</c:v>
                </c:pt>
                <c:pt idx="110">
                  <c:v>10.12293332784208</c:v>
                </c:pt>
                <c:pt idx="111">
                  <c:v>10.28759925192109</c:v>
                </c:pt>
                <c:pt idx="112">
                  <c:v>9.8119349512501053</c:v>
                </c:pt>
                <c:pt idx="113">
                  <c:v>9.5537640052494641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F-475E-8319-C597AD5A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17184"/>
        <c:axId val="736126696"/>
      </c:lineChart>
      <c:catAx>
        <c:axId val="7361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6696"/>
        <c:crosses val="autoZero"/>
        <c:auto val="1"/>
        <c:lblAlgn val="ctr"/>
        <c:lblOffset val="100"/>
        <c:noMultiLvlLbl val="0"/>
      </c:catAx>
      <c:valAx>
        <c:axId val="7361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Exponential_MAD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390162480977E-2"/>
          <c:y val="1.6456987820342682E-2"/>
          <c:w val="0.79381226162383667"/>
          <c:h val="0.81936099560588638"/>
        </c:manualLayout>
      </c:layout>
      <c:lineChart>
        <c:grouping val="standard"/>
        <c:varyColors val="0"/>
        <c:ser>
          <c:idx val="0"/>
          <c:order val="0"/>
          <c:tx>
            <c:v>Valoare actuala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Exponential!$B$6:$B$119</c:f>
              <c:numCache>
                <c:formatCode>General</c:formatCode>
                <c:ptCount val="114"/>
                <c:pt idx="0">
                  <c:v>13.89</c:v>
                </c:pt>
                <c:pt idx="1">
                  <c:v>10.68</c:v>
                </c:pt>
                <c:pt idx="2">
                  <c:v>17.475000000000001</c:v>
                </c:pt>
                <c:pt idx="3">
                  <c:v>14.51</c:v>
                </c:pt>
                <c:pt idx="4">
                  <c:v>16.100000000000001</c:v>
                </c:pt>
                <c:pt idx="5">
                  <c:v>16.09</c:v>
                </c:pt>
                <c:pt idx="6">
                  <c:v>16.239999999999998</c:v>
                </c:pt>
                <c:pt idx="7">
                  <c:v>16.25</c:v>
                </c:pt>
                <c:pt idx="8">
                  <c:v>16.295000000000002</c:v>
                </c:pt>
                <c:pt idx="9">
                  <c:v>16.5</c:v>
                </c:pt>
                <c:pt idx="10">
                  <c:v>16.420000000000002</c:v>
                </c:pt>
                <c:pt idx="11">
                  <c:v>11.85</c:v>
                </c:pt>
                <c:pt idx="12">
                  <c:v>14.925700000000001</c:v>
                </c:pt>
                <c:pt idx="13">
                  <c:v>9.7149999999999999</c:v>
                </c:pt>
                <c:pt idx="14">
                  <c:v>13.76</c:v>
                </c:pt>
                <c:pt idx="15">
                  <c:v>13.244999999999999</c:v>
                </c:pt>
                <c:pt idx="16">
                  <c:v>13.395</c:v>
                </c:pt>
                <c:pt idx="17">
                  <c:v>14.14</c:v>
                </c:pt>
                <c:pt idx="18">
                  <c:v>14.256</c:v>
                </c:pt>
                <c:pt idx="19">
                  <c:v>7.57</c:v>
                </c:pt>
                <c:pt idx="20">
                  <c:v>12.61</c:v>
                </c:pt>
                <c:pt idx="21">
                  <c:v>14.84</c:v>
                </c:pt>
                <c:pt idx="22">
                  <c:v>15.54</c:v>
                </c:pt>
                <c:pt idx="23">
                  <c:v>15.375</c:v>
                </c:pt>
                <c:pt idx="24">
                  <c:v>15.234999999999999</c:v>
                </c:pt>
                <c:pt idx="25">
                  <c:v>15.35</c:v>
                </c:pt>
                <c:pt idx="26">
                  <c:v>15.92</c:v>
                </c:pt>
                <c:pt idx="27">
                  <c:v>16.155000000000001</c:v>
                </c:pt>
                <c:pt idx="28">
                  <c:v>15.86</c:v>
                </c:pt>
                <c:pt idx="29">
                  <c:v>16.52</c:v>
                </c:pt>
                <c:pt idx="30">
                  <c:v>15.37</c:v>
                </c:pt>
                <c:pt idx="31">
                  <c:v>16.059999999999999</c:v>
                </c:pt>
                <c:pt idx="32">
                  <c:v>22.36</c:v>
                </c:pt>
                <c:pt idx="33">
                  <c:v>15.45</c:v>
                </c:pt>
                <c:pt idx="34">
                  <c:v>18.355</c:v>
                </c:pt>
                <c:pt idx="35">
                  <c:v>16.22</c:v>
                </c:pt>
                <c:pt idx="36">
                  <c:v>16.015000000000001</c:v>
                </c:pt>
                <c:pt idx="37">
                  <c:v>11.02</c:v>
                </c:pt>
                <c:pt idx="38">
                  <c:v>15.66</c:v>
                </c:pt>
                <c:pt idx="39">
                  <c:v>14.484999999999999</c:v>
                </c:pt>
                <c:pt idx="40">
                  <c:v>15.035</c:v>
                </c:pt>
                <c:pt idx="41">
                  <c:v>14.82</c:v>
                </c:pt>
                <c:pt idx="42">
                  <c:v>15</c:v>
                </c:pt>
                <c:pt idx="43">
                  <c:v>15.24</c:v>
                </c:pt>
                <c:pt idx="44">
                  <c:v>12.925000000000001</c:v>
                </c:pt>
                <c:pt idx="45">
                  <c:v>7.6875</c:v>
                </c:pt>
                <c:pt idx="46">
                  <c:v>14.33</c:v>
                </c:pt>
                <c:pt idx="47">
                  <c:v>11.5</c:v>
                </c:pt>
                <c:pt idx="48">
                  <c:v>12.845000000000001</c:v>
                </c:pt>
                <c:pt idx="49">
                  <c:v>8.5850000000000009</c:v>
                </c:pt>
                <c:pt idx="50">
                  <c:v>15.345000000000001</c:v>
                </c:pt>
                <c:pt idx="51">
                  <c:v>15.744999999999999</c:v>
                </c:pt>
                <c:pt idx="52">
                  <c:v>15.97</c:v>
                </c:pt>
                <c:pt idx="53">
                  <c:v>13.55</c:v>
                </c:pt>
                <c:pt idx="54">
                  <c:v>16.079999999999998</c:v>
                </c:pt>
                <c:pt idx="55">
                  <c:v>16.079999999999998</c:v>
                </c:pt>
                <c:pt idx="56">
                  <c:v>16.195</c:v>
                </c:pt>
                <c:pt idx="57">
                  <c:v>15.365</c:v>
                </c:pt>
                <c:pt idx="58">
                  <c:v>15.63</c:v>
                </c:pt>
                <c:pt idx="59">
                  <c:v>14.94</c:v>
                </c:pt>
                <c:pt idx="60">
                  <c:v>15.425000000000001</c:v>
                </c:pt>
                <c:pt idx="61">
                  <c:v>13.255000000000001</c:v>
                </c:pt>
                <c:pt idx="62">
                  <c:v>11.5</c:v>
                </c:pt>
                <c:pt idx="63">
                  <c:v>10.705</c:v>
                </c:pt>
                <c:pt idx="64">
                  <c:v>14.635</c:v>
                </c:pt>
                <c:pt idx="65">
                  <c:v>15.57</c:v>
                </c:pt>
                <c:pt idx="66">
                  <c:v>10.465</c:v>
                </c:pt>
                <c:pt idx="67">
                  <c:v>15.234999999999999</c:v>
                </c:pt>
                <c:pt idx="68">
                  <c:v>15.58</c:v>
                </c:pt>
                <c:pt idx="69">
                  <c:v>16.12</c:v>
                </c:pt>
                <c:pt idx="70">
                  <c:v>9.5050000000000008</c:v>
                </c:pt>
                <c:pt idx="71">
                  <c:v>16.376999999999999</c:v>
                </c:pt>
                <c:pt idx="72">
                  <c:v>15.967000000000001</c:v>
                </c:pt>
                <c:pt idx="73">
                  <c:v>16.52</c:v>
                </c:pt>
                <c:pt idx="74">
                  <c:v>15.965</c:v>
                </c:pt>
                <c:pt idx="75">
                  <c:v>16.177</c:v>
                </c:pt>
                <c:pt idx="76">
                  <c:v>15.66</c:v>
                </c:pt>
                <c:pt idx="77">
                  <c:v>15.574999999999999</c:v>
                </c:pt>
                <c:pt idx="78">
                  <c:v>13.38</c:v>
                </c:pt>
                <c:pt idx="79">
                  <c:v>15.898999999999999</c:v>
                </c:pt>
                <c:pt idx="80">
                  <c:v>15.44</c:v>
                </c:pt>
                <c:pt idx="81">
                  <c:v>12.824999999999999</c:v>
                </c:pt>
                <c:pt idx="82">
                  <c:v>12.46</c:v>
                </c:pt>
                <c:pt idx="83">
                  <c:v>15.19</c:v>
                </c:pt>
                <c:pt idx="84">
                  <c:v>13.911799999999999</c:v>
                </c:pt>
                <c:pt idx="85">
                  <c:v>15.035</c:v>
                </c:pt>
                <c:pt idx="86">
                  <c:v>12.615</c:v>
                </c:pt>
                <c:pt idx="87">
                  <c:v>13.225</c:v>
                </c:pt>
                <c:pt idx="88">
                  <c:v>12.34</c:v>
                </c:pt>
                <c:pt idx="89">
                  <c:v>12.66</c:v>
                </c:pt>
                <c:pt idx="90">
                  <c:v>12.225</c:v>
                </c:pt>
                <c:pt idx="91">
                  <c:v>11.3925</c:v>
                </c:pt>
                <c:pt idx="92">
                  <c:v>8.98</c:v>
                </c:pt>
                <c:pt idx="93">
                  <c:v>9.0250000000000004</c:v>
                </c:pt>
                <c:pt idx="94">
                  <c:v>9.31</c:v>
                </c:pt>
                <c:pt idx="95">
                  <c:v>4.07</c:v>
                </c:pt>
                <c:pt idx="96">
                  <c:v>3</c:v>
                </c:pt>
                <c:pt idx="97">
                  <c:v>4.5019999999999998</c:v>
                </c:pt>
                <c:pt idx="98">
                  <c:v>4.7770000000000001</c:v>
                </c:pt>
                <c:pt idx="99">
                  <c:v>4.9400000000000004</c:v>
                </c:pt>
                <c:pt idx="100">
                  <c:v>4.97</c:v>
                </c:pt>
                <c:pt idx="101">
                  <c:v>3.915</c:v>
                </c:pt>
                <c:pt idx="102">
                  <c:v>4.8099999999999996</c:v>
                </c:pt>
                <c:pt idx="103">
                  <c:v>4.79</c:v>
                </c:pt>
                <c:pt idx="104">
                  <c:v>5.085</c:v>
                </c:pt>
                <c:pt idx="105">
                  <c:v>4.9550000000000001</c:v>
                </c:pt>
                <c:pt idx="106">
                  <c:v>10.44</c:v>
                </c:pt>
                <c:pt idx="107">
                  <c:v>9.9149999999999991</c:v>
                </c:pt>
                <c:pt idx="108">
                  <c:v>10.33</c:v>
                </c:pt>
                <c:pt idx="109">
                  <c:v>10.119999999999999</c:v>
                </c:pt>
                <c:pt idx="110">
                  <c:v>10.29</c:v>
                </c:pt>
                <c:pt idx="111">
                  <c:v>9.8049999999999997</c:v>
                </c:pt>
                <c:pt idx="112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F-479D-A779-7EB105D2720D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Exponential_MAD!$C$6:$C$119</c:f>
              <c:numCache>
                <c:formatCode>General</c:formatCode>
                <c:ptCount val="114"/>
                <c:pt idx="0">
                  <c:v>12.226161203611163</c:v>
                </c:pt>
                <c:pt idx="1">
                  <c:v>13.159198370656497</c:v>
                </c:pt>
                <c:pt idx="2">
                  <c:v>11.768928935107073</c:v>
                </c:pt>
                <c:pt idx="3">
                  <c:v>14.968743960999063</c:v>
                </c:pt>
                <c:pt idx="4">
                  <c:v>14.711492377072364</c:v>
                </c:pt>
                <c:pt idx="5">
                  <c:v>15.490131041905187</c:v>
                </c:pt>
                <c:pt idx="6">
                  <c:v>15.826521823556618</c:v>
                </c:pt>
                <c:pt idx="7">
                  <c:v>16.058389542485347</c:v>
                </c:pt>
                <c:pt idx="8">
                  <c:v>16.165839662559328</c:v>
                </c:pt>
                <c:pt idx="9">
                  <c:v>16.23826939289247</c:v>
                </c:pt>
                <c:pt idx="10">
                  <c:v>16.385041054134341</c:v>
                </c:pt>
                <c:pt idx="11">
                  <c:v>16.404645114265755</c:v>
                </c:pt>
                <c:pt idx="12">
                  <c:v>13.850519568248465</c:v>
                </c:pt>
                <c:pt idx="13">
                  <c:v>14.453452560483843</c:v>
                </c:pt>
                <c:pt idx="14">
                  <c:v>11.796252618513424</c:v>
                </c:pt>
                <c:pt idx="15">
                  <c:v>12.897470655736504</c:v>
                </c:pt>
                <c:pt idx="16">
                  <c:v>13.09235599892029</c:v>
                </c:pt>
                <c:pt idx="17">
                  <c:v>13.262070818651353</c:v>
                </c:pt>
                <c:pt idx="18">
                  <c:v>13.75439048207657</c:v>
                </c:pt>
                <c:pt idx="19">
                  <c:v>14.035679946285503</c:v>
                </c:pt>
                <c:pt idx="20">
                  <c:v>10.409896178532676</c:v>
                </c:pt>
                <c:pt idx="21">
                  <c:v>11.643656709446365</c:v>
                </c:pt>
                <c:pt idx="22">
                  <c:v>13.436082210760112</c:v>
                </c:pt>
                <c:pt idx="23">
                  <c:v>14.615904137036379</c:v>
                </c:pt>
                <c:pt idx="24">
                  <c:v>15.041585191614871</c:v>
                </c:pt>
                <c:pt idx="25">
                  <c:v>15.150047144342473</c:v>
                </c:pt>
                <c:pt idx="26">
                  <c:v>15.262175462536661</c:v>
                </c:pt>
                <c:pt idx="27">
                  <c:v>15.63106621335929</c:v>
                </c:pt>
                <c:pt idx="28">
                  <c:v>15.924874542067318</c:v>
                </c:pt>
                <c:pt idx="29">
                  <c:v>15.888494600046958</c:v>
                </c:pt>
                <c:pt idx="30">
                  <c:v>16.242626268706715</c:v>
                </c:pt>
                <c:pt idx="31">
                  <c:v>15.753280339635605</c:v>
                </c:pt>
                <c:pt idx="32">
                  <c:v>15.925280682219647</c:v>
                </c:pt>
                <c:pt idx="33">
                  <c:v>19.53370254137106</c:v>
                </c:pt>
                <c:pt idx="34">
                  <c:v>17.243669240953757</c:v>
                </c:pt>
                <c:pt idx="35">
                  <c:v>17.866874388784989</c:v>
                </c:pt>
                <c:pt idx="36">
                  <c:v>16.943350416675159</c:v>
                </c:pt>
                <c:pt idx="37">
                  <c:v>16.422755846648364</c:v>
                </c:pt>
                <c:pt idx="38">
                  <c:v>13.393032041472511</c:v>
                </c:pt>
                <c:pt idx="39">
                  <c:v>14.664288227106445</c:v>
                </c:pt>
                <c:pt idx="40">
                  <c:v>14.563748090726019</c:v>
                </c:pt>
                <c:pt idx="41">
                  <c:v>14.828013804055946</c:v>
                </c:pt>
                <c:pt idx="42">
                  <c:v>14.823519872883139</c:v>
                </c:pt>
                <c:pt idx="43">
                  <c:v>14.922485300424736</c:v>
                </c:pt>
                <c:pt idx="44">
                  <c:v>15.100539217925601</c:v>
                </c:pt>
                <c:pt idx="45">
                  <c:v>13.880553872533433</c:v>
                </c:pt>
                <c:pt idx="46">
                  <c:v>10.407651658010643</c:v>
                </c:pt>
                <c:pt idx="47">
                  <c:v>12.607201754520979</c:v>
                </c:pt>
                <c:pt idx="48">
                  <c:v>11.986312044154801</c:v>
                </c:pt>
                <c:pt idx="49">
                  <c:v>12.46784173287022</c:v>
                </c:pt>
                <c:pt idx="50">
                  <c:v>10.290445906792867</c:v>
                </c:pt>
                <c:pt idx="51">
                  <c:v>13.124907299350294</c:v>
                </c:pt>
                <c:pt idx="52">
                  <c:v>14.59418658056201</c:v>
                </c:pt>
                <c:pt idx="53">
                  <c:v>15.365706668951258</c:v>
                </c:pt>
                <c:pt idx="54">
                  <c:v>14.347505981324254</c:v>
                </c:pt>
                <c:pt idx="55">
                  <c:v>15.319043196718305</c:v>
                </c:pt>
                <c:pt idx="56">
                  <c:v>15.745767817828712</c:v>
                </c:pt>
                <c:pt idx="57">
                  <c:v>15.997685445611168</c:v>
                </c:pt>
                <c:pt idx="58">
                  <c:v>15.642892038290054</c:v>
                </c:pt>
                <c:pt idx="59">
                  <c:v>15.63566252127813</c:v>
                </c:pt>
                <c:pt idx="60">
                  <c:v>15.245553221337708</c:v>
                </c:pt>
                <c:pt idx="61">
                  <c:v>15.34618226927304</c:v>
                </c:pt>
                <c:pt idx="62">
                  <c:v>14.17350208863734</c:v>
                </c:pt>
                <c:pt idx="63">
                  <c:v>12.674272223168446</c:v>
                </c:pt>
                <c:pt idx="64">
                  <c:v>11.569955999605192</c:v>
                </c:pt>
                <c:pt idx="65">
                  <c:v>13.288752301990087</c:v>
                </c:pt>
                <c:pt idx="66">
                  <c:v>14.568016191075667</c:v>
                </c:pt>
                <c:pt idx="67">
                  <c:v>12.267152302355697</c:v>
                </c:pt>
                <c:pt idx="68">
                  <c:v>13.931443466885627</c:v>
                </c:pt>
                <c:pt idx="69">
                  <c:v>14.855910741425392</c:v>
                </c:pt>
                <c:pt idx="70">
                  <c:v>15.564778850086356</c:v>
                </c:pt>
                <c:pt idx="71">
                  <c:v>12.166613773351081</c:v>
                </c:pt>
                <c:pt idx="72">
                  <c:v>14.527687962512568</c:v>
                </c:pt>
                <c:pt idx="73">
                  <c:v>15.334816410813083</c:v>
                </c:pt>
                <c:pt idx="74">
                  <c:v>15.99943628918329</c:v>
                </c:pt>
                <c:pt idx="75">
                  <c:v>15.980125321213997</c:v>
                </c:pt>
                <c:pt idx="76">
                  <c:v>16.090527478536046</c:v>
                </c:pt>
                <c:pt idx="77">
                  <c:v>15.84909895806863</c:v>
                </c:pt>
                <c:pt idx="78">
                  <c:v>15.695391449936537</c:v>
                </c:pt>
                <c:pt idx="79">
                  <c:v>14.39698064010415</c:v>
                </c:pt>
                <c:pt idx="80">
                  <c:v>15.239273710470176</c:v>
                </c:pt>
                <c:pt idx="81">
                  <c:v>15.351835750098598</c:v>
                </c:pt>
                <c:pt idx="82">
                  <c:v>13.934852521327985</c:v>
                </c:pt>
                <c:pt idx="83">
                  <c:v>13.107793901649099</c:v>
                </c:pt>
                <c:pt idx="84">
                  <c:v>14.275440481009072</c:v>
                </c:pt>
                <c:pt idx="85">
                  <c:v>14.071520434812232</c:v>
                </c:pt>
                <c:pt idx="86">
                  <c:v>14.611814510151715</c:v>
                </c:pt>
                <c:pt idx="87">
                  <c:v>13.492053294275147</c:v>
                </c:pt>
                <c:pt idx="88">
                  <c:v>13.342296809643702</c:v>
                </c:pt>
                <c:pt idx="89">
                  <c:v>12.780235041497514</c:v>
                </c:pt>
                <c:pt idx="90">
                  <c:v>12.712810383085955</c:v>
                </c:pt>
                <c:pt idx="91">
                  <c:v>12.439259111846424</c:v>
                </c:pt>
                <c:pt idx="92">
                  <c:v>11.852264050536512</c:v>
                </c:pt>
                <c:pt idx="93">
                  <c:v>10.241573688864932</c:v>
                </c:pt>
                <c:pt idx="94">
                  <c:v>9.5593510657213656</c:v>
                </c:pt>
                <c:pt idx="95">
                  <c:v>9.419521526666653</c:v>
                </c:pt>
                <c:pt idx="96">
                  <c:v>6.4196501322009727</c:v>
                </c:pt>
                <c:pt idx="97">
                  <c:v>4.5020000097492421</c:v>
                </c:pt>
                <c:pt idx="98">
                  <c:v>4.5020000042821229</c:v>
                </c:pt>
                <c:pt idx="99">
                  <c:v>4.6562127907004793</c:v>
                </c:pt>
                <c:pt idx="100">
                  <c:v>4.8153532160729426</c:v>
                </c:pt>
                <c:pt idx="101">
                  <c:v>4.9020750772779706</c:v>
                </c:pt>
                <c:pt idx="102">
                  <c:v>4.3485492574910038</c:v>
                </c:pt>
                <c:pt idx="103">
                  <c:v>4.607318733509965</c:v>
                </c:pt>
                <c:pt idx="104">
                  <c:v>4.7097615974028217</c:v>
                </c:pt>
                <c:pt idx="105">
                  <c:v>4.9201854539000749</c:v>
                </c:pt>
                <c:pt idx="106">
                  <c:v>4.9397085384293842</c:v>
                </c:pt>
                <c:pt idx="107">
                  <c:v>8.0241277588285129</c:v>
                </c:pt>
                <c:pt idx="108">
                  <c:v>9.0844793283293601</c:v>
                </c:pt>
                <c:pt idx="109">
                  <c:v>9.7829346603688645</c:v>
                </c:pt>
                <c:pt idx="110">
                  <c:v>9.9719520641469099</c:v>
                </c:pt>
                <c:pt idx="111">
                  <c:v>10.150305006569603</c:v>
                </c:pt>
                <c:pt idx="112">
                  <c:v>9.9566670136369151</c:v>
                </c:pt>
                <c:pt idx="113">
                  <c:v>9.7286188162045129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F-479D-A779-7EB105D2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17184"/>
        <c:axId val="736126696"/>
      </c:lineChart>
      <c:catAx>
        <c:axId val="7361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6696"/>
        <c:crosses val="autoZero"/>
        <c:auto val="1"/>
        <c:lblAlgn val="ctr"/>
        <c:lblOffset val="100"/>
        <c:noMultiLvlLbl val="0"/>
      </c:catAx>
      <c:valAx>
        <c:axId val="7361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Exponential_MSE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390162480977E-2"/>
          <c:y val="1.6456987820342682E-2"/>
          <c:w val="0.79381226162383667"/>
          <c:h val="0.81936099560588638"/>
        </c:manualLayout>
      </c:layout>
      <c:lineChart>
        <c:grouping val="standard"/>
        <c:varyColors val="0"/>
        <c:ser>
          <c:idx val="0"/>
          <c:order val="0"/>
          <c:tx>
            <c:v>Valoare actuala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Exponential_MSE!$B$6:$B$119</c:f>
              <c:numCache>
                <c:formatCode>General</c:formatCode>
                <c:ptCount val="114"/>
                <c:pt idx="0">
                  <c:v>13.89</c:v>
                </c:pt>
                <c:pt idx="1">
                  <c:v>10.68</c:v>
                </c:pt>
                <c:pt idx="2">
                  <c:v>17.475000000000001</c:v>
                </c:pt>
                <c:pt idx="3">
                  <c:v>14.51</c:v>
                </c:pt>
                <c:pt idx="4">
                  <c:v>16.100000000000001</c:v>
                </c:pt>
                <c:pt idx="5">
                  <c:v>16.09</c:v>
                </c:pt>
                <c:pt idx="6">
                  <c:v>16.239999999999998</c:v>
                </c:pt>
                <c:pt idx="7">
                  <c:v>16.25</c:v>
                </c:pt>
                <c:pt idx="8">
                  <c:v>16.295000000000002</c:v>
                </c:pt>
                <c:pt idx="9">
                  <c:v>16.5</c:v>
                </c:pt>
                <c:pt idx="10">
                  <c:v>16.420000000000002</c:v>
                </c:pt>
                <c:pt idx="11">
                  <c:v>11.85</c:v>
                </c:pt>
                <c:pt idx="12">
                  <c:v>14.925700000000001</c:v>
                </c:pt>
                <c:pt idx="13">
                  <c:v>9.7149999999999999</c:v>
                </c:pt>
                <c:pt idx="14">
                  <c:v>13.76</c:v>
                </c:pt>
                <c:pt idx="15">
                  <c:v>13.244999999999999</c:v>
                </c:pt>
                <c:pt idx="16">
                  <c:v>13.395</c:v>
                </c:pt>
                <c:pt idx="17">
                  <c:v>14.14</c:v>
                </c:pt>
                <c:pt idx="18">
                  <c:v>14.256</c:v>
                </c:pt>
                <c:pt idx="19">
                  <c:v>7.57</c:v>
                </c:pt>
                <c:pt idx="20">
                  <c:v>12.61</c:v>
                </c:pt>
                <c:pt idx="21">
                  <c:v>14.84</c:v>
                </c:pt>
                <c:pt idx="22">
                  <c:v>15.54</c:v>
                </c:pt>
                <c:pt idx="23">
                  <c:v>15.375</c:v>
                </c:pt>
                <c:pt idx="24">
                  <c:v>15.234999999999999</c:v>
                </c:pt>
                <c:pt idx="25">
                  <c:v>15.35</c:v>
                </c:pt>
                <c:pt idx="26">
                  <c:v>15.92</c:v>
                </c:pt>
                <c:pt idx="27">
                  <c:v>16.155000000000001</c:v>
                </c:pt>
                <c:pt idx="28">
                  <c:v>15.86</c:v>
                </c:pt>
                <c:pt idx="29">
                  <c:v>16.52</c:v>
                </c:pt>
                <c:pt idx="30">
                  <c:v>15.37</c:v>
                </c:pt>
                <c:pt idx="31">
                  <c:v>16.059999999999999</c:v>
                </c:pt>
                <c:pt idx="32">
                  <c:v>22.36</c:v>
                </c:pt>
                <c:pt idx="33">
                  <c:v>15.45</c:v>
                </c:pt>
                <c:pt idx="34">
                  <c:v>18.355</c:v>
                </c:pt>
                <c:pt idx="35">
                  <c:v>16.22</c:v>
                </c:pt>
                <c:pt idx="36">
                  <c:v>16.015000000000001</c:v>
                </c:pt>
                <c:pt idx="37">
                  <c:v>11.02</c:v>
                </c:pt>
                <c:pt idx="38">
                  <c:v>15.66</c:v>
                </c:pt>
                <c:pt idx="39">
                  <c:v>14.484999999999999</c:v>
                </c:pt>
                <c:pt idx="40">
                  <c:v>15.035</c:v>
                </c:pt>
                <c:pt idx="41">
                  <c:v>14.82</c:v>
                </c:pt>
                <c:pt idx="42">
                  <c:v>15</c:v>
                </c:pt>
                <c:pt idx="43">
                  <c:v>15.24</c:v>
                </c:pt>
                <c:pt idx="44">
                  <c:v>12.925000000000001</c:v>
                </c:pt>
                <c:pt idx="45">
                  <c:v>7.6875</c:v>
                </c:pt>
                <c:pt idx="46">
                  <c:v>14.33</c:v>
                </c:pt>
                <c:pt idx="47">
                  <c:v>11.5</c:v>
                </c:pt>
                <c:pt idx="48">
                  <c:v>12.845000000000001</c:v>
                </c:pt>
                <c:pt idx="49">
                  <c:v>8.5850000000000009</c:v>
                </c:pt>
                <c:pt idx="50">
                  <c:v>15.345000000000001</c:v>
                </c:pt>
                <c:pt idx="51">
                  <c:v>15.744999999999999</c:v>
                </c:pt>
                <c:pt idx="52">
                  <c:v>15.97</c:v>
                </c:pt>
                <c:pt idx="53">
                  <c:v>13.55</c:v>
                </c:pt>
                <c:pt idx="54">
                  <c:v>16.079999999999998</c:v>
                </c:pt>
                <c:pt idx="55">
                  <c:v>16.079999999999998</c:v>
                </c:pt>
                <c:pt idx="56">
                  <c:v>16.195</c:v>
                </c:pt>
                <c:pt idx="57">
                  <c:v>15.365</c:v>
                </c:pt>
                <c:pt idx="58">
                  <c:v>15.63</c:v>
                </c:pt>
                <c:pt idx="59">
                  <c:v>14.94</c:v>
                </c:pt>
                <c:pt idx="60">
                  <c:v>15.425000000000001</c:v>
                </c:pt>
                <c:pt idx="61">
                  <c:v>13.255000000000001</c:v>
                </c:pt>
                <c:pt idx="62">
                  <c:v>11.5</c:v>
                </c:pt>
                <c:pt idx="63">
                  <c:v>10.705</c:v>
                </c:pt>
                <c:pt idx="64">
                  <c:v>14.635</c:v>
                </c:pt>
                <c:pt idx="65">
                  <c:v>15.57</c:v>
                </c:pt>
                <c:pt idx="66">
                  <c:v>10.465</c:v>
                </c:pt>
                <c:pt idx="67">
                  <c:v>15.234999999999999</c:v>
                </c:pt>
                <c:pt idx="68">
                  <c:v>15.58</c:v>
                </c:pt>
                <c:pt idx="69">
                  <c:v>16.12</c:v>
                </c:pt>
                <c:pt idx="70">
                  <c:v>9.5050000000000008</c:v>
                </c:pt>
                <c:pt idx="71">
                  <c:v>16.376999999999999</c:v>
                </c:pt>
                <c:pt idx="72">
                  <c:v>15.967000000000001</c:v>
                </c:pt>
                <c:pt idx="73">
                  <c:v>16.52</c:v>
                </c:pt>
                <c:pt idx="74">
                  <c:v>15.965</c:v>
                </c:pt>
                <c:pt idx="75">
                  <c:v>16.177</c:v>
                </c:pt>
                <c:pt idx="76">
                  <c:v>15.66</c:v>
                </c:pt>
                <c:pt idx="77">
                  <c:v>15.574999999999999</c:v>
                </c:pt>
                <c:pt idx="78">
                  <c:v>13.38</c:v>
                </c:pt>
                <c:pt idx="79">
                  <c:v>15.898999999999999</c:v>
                </c:pt>
                <c:pt idx="80">
                  <c:v>15.44</c:v>
                </c:pt>
                <c:pt idx="81">
                  <c:v>12.824999999999999</c:v>
                </c:pt>
                <c:pt idx="82">
                  <c:v>12.46</c:v>
                </c:pt>
                <c:pt idx="83">
                  <c:v>15.19</c:v>
                </c:pt>
                <c:pt idx="84">
                  <c:v>13.911799999999999</c:v>
                </c:pt>
                <c:pt idx="85">
                  <c:v>15.035</c:v>
                </c:pt>
                <c:pt idx="86">
                  <c:v>12.615</c:v>
                </c:pt>
                <c:pt idx="87">
                  <c:v>13.225</c:v>
                </c:pt>
                <c:pt idx="88">
                  <c:v>12.34</c:v>
                </c:pt>
                <c:pt idx="89">
                  <c:v>12.66</c:v>
                </c:pt>
                <c:pt idx="90">
                  <c:v>12.225</c:v>
                </c:pt>
                <c:pt idx="91">
                  <c:v>11.3925</c:v>
                </c:pt>
                <c:pt idx="92">
                  <c:v>8.98</c:v>
                </c:pt>
                <c:pt idx="93">
                  <c:v>9.0250000000000004</c:v>
                </c:pt>
                <c:pt idx="94">
                  <c:v>9.31</c:v>
                </c:pt>
                <c:pt idx="95">
                  <c:v>4.07</c:v>
                </c:pt>
                <c:pt idx="96">
                  <c:v>3</c:v>
                </c:pt>
                <c:pt idx="97">
                  <c:v>4.5019999999999998</c:v>
                </c:pt>
                <c:pt idx="98">
                  <c:v>4.7770000000000001</c:v>
                </c:pt>
                <c:pt idx="99">
                  <c:v>4.9400000000000004</c:v>
                </c:pt>
                <c:pt idx="100">
                  <c:v>4.97</c:v>
                </c:pt>
                <c:pt idx="101">
                  <c:v>3.915</c:v>
                </c:pt>
                <c:pt idx="102">
                  <c:v>4.8099999999999996</c:v>
                </c:pt>
                <c:pt idx="103">
                  <c:v>4.79</c:v>
                </c:pt>
                <c:pt idx="104">
                  <c:v>5.085</c:v>
                </c:pt>
                <c:pt idx="105">
                  <c:v>4.9550000000000001</c:v>
                </c:pt>
                <c:pt idx="106">
                  <c:v>10.44</c:v>
                </c:pt>
                <c:pt idx="107">
                  <c:v>9.9149999999999991</c:v>
                </c:pt>
                <c:pt idx="108">
                  <c:v>10.33</c:v>
                </c:pt>
                <c:pt idx="109">
                  <c:v>10.119999999999999</c:v>
                </c:pt>
                <c:pt idx="110">
                  <c:v>10.29</c:v>
                </c:pt>
                <c:pt idx="111">
                  <c:v>9.8049999999999997</c:v>
                </c:pt>
                <c:pt idx="112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4-49D3-BCD7-C4D57BE03412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Exponential_MSE!$C$6:$C$119</c:f>
              <c:numCache>
                <c:formatCode>General</c:formatCode>
                <c:ptCount val="114"/>
                <c:pt idx="0">
                  <c:v>11.916913658217194</c:v>
                </c:pt>
                <c:pt idx="1">
                  <c:v>12.839026712883545</c:v>
                </c:pt>
                <c:pt idx="2">
                  <c:v>11.830015259525439</c:v>
                </c:pt>
                <c:pt idx="3">
                  <c:v>14.468173566313279</c:v>
                </c:pt>
                <c:pt idx="4">
                  <c:v>14.48772096255029</c:v>
                </c:pt>
                <c:pt idx="5">
                  <c:v>15.241212341368486</c:v>
                </c:pt>
                <c:pt idx="6">
                  <c:v>15.637889447732016</c:v>
                </c:pt>
                <c:pt idx="7">
                  <c:v>15.919283114517526</c:v>
                </c:pt>
                <c:pt idx="8">
                  <c:v>16.073842168038944</c:v>
                </c:pt>
                <c:pt idx="9">
                  <c:v>16.17719928915141</c:v>
                </c:pt>
                <c:pt idx="10">
                  <c:v>16.328058753953194</c:v>
                </c:pt>
                <c:pt idx="11">
                  <c:v>16.371027083035766</c:v>
                </c:pt>
                <c:pt idx="12">
                  <c:v>14.258145347713146</c:v>
                </c:pt>
                <c:pt idx="13">
                  <c:v>14.570124021196218</c:v>
                </c:pt>
                <c:pt idx="14">
                  <c:v>12.30110357988902</c:v>
                </c:pt>
                <c:pt idx="15">
                  <c:v>12.982912280249698</c:v>
                </c:pt>
                <c:pt idx="16">
                  <c:v>13.10539780089403</c:v>
                </c:pt>
                <c:pt idx="17">
                  <c:v>13.240742090092446</c:v>
                </c:pt>
                <c:pt idx="18">
                  <c:v>13.661006242085149</c:v>
                </c:pt>
                <c:pt idx="19">
                  <c:v>13.939073906940877</c:v>
                </c:pt>
                <c:pt idx="20">
                  <c:v>10.962515774964563</c:v>
                </c:pt>
                <c:pt idx="21">
                  <c:v>11.732460140343623</c:v>
                </c:pt>
                <c:pt idx="22">
                  <c:v>13.184754959786764</c:v>
                </c:pt>
                <c:pt idx="23">
                  <c:v>14.285468168594669</c:v>
                </c:pt>
                <c:pt idx="24">
                  <c:v>14.794655984625876</c:v>
                </c:pt>
                <c:pt idx="25">
                  <c:v>15.000448785742623</c:v>
                </c:pt>
                <c:pt idx="26">
                  <c:v>15.163809978365325</c:v>
                </c:pt>
                <c:pt idx="27">
                  <c:v>15.517211994278991</c:v>
                </c:pt>
                <c:pt idx="28">
                  <c:v>15.815279358960844</c:v>
                </c:pt>
                <c:pt idx="29">
                  <c:v>15.836179350026612</c:v>
                </c:pt>
                <c:pt idx="30">
                  <c:v>16.155759864593016</c:v>
                </c:pt>
                <c:pt idx="31">
                  <c:v>15.788538515161648</c:v>
                </c:pt>
                <c:pt idx="32">
                  <c:v>15.915404822888647</c:v>
                </c:pt>
                <c:pt idx="33">
                  <c:v>18.927257481847626</c:v>
                </c:pt>
                <c:pt idx="34">
                  <c:v>17.302176789458493</c:v>
                </c:pt>
                <c:pt idx="35">
                  <c:v>17.794208996127598</c:v>
                </c:pt>
                <c:pt idx="36">
                  <c:v>17.058509480418181</c:v>
                </c:pt>
                <c:pt idx="37">
                  <c:v>16.570830003760172</c:v>
                </c:pt>
                <c:pt idx="38">
                  <c:v>13.976674490993279</c:v>
                </c:pt>
                <c:pt idx="39">
                  <c:v>14.763369119726786</c:v>
                </c:pt>
                <c:pt idx="40">
                  <c:v>14.633274559807976</c:v>
                </c:pt>
                <c:pt idx="41">
                  <c:v>14.821019142976059</c:v>
                </c:pt>
                <c:pt idx="42">
                  <c:v>14.820542851075956</c:v>
                </c:pt>
                <c:pt idx="43">
                  <c:v>14.904411344953697</c:v>
                </c:pt>
                <c:pt idx="44">
                  <c:v>15.061247198136133</c:v>
                </c:pt>
                <c:pt idx="45">
                  <c:v>14.062881648853656</c:v>
                </c:pt>
                <c:pt idx="46">
                  <c:v>11.083375621977829</c:v>
                </c:pt>
                <c:pt idx="47">
                  <c:v>12.60067096743505</c:v>
                </c:pt>
                <c:pt idx="48">
                  <c:v>12.086277326127373</c:v>
                </c:pt>
                <c:pt idx="49">
                  <c:v>12.440862965708231</c:v>
                </c:pt>
                <c:pt idx="50">
                  <c:v>10.638842698074416</c:v>
                </c:pt>
                <c:pt idx="51">
                  <c:v>12.838244211085676</c:v>
                </c:pt>
                <c:pt idx="52">
                  <c:v>14.196703495367689</c:v>
                </c:pt>
                <c:pt idx="53">
                  <c:v>15.025445665483863</c:v>
                </c:pt>
                <c:pt idx="54">
                  <c:v>14.335902749503697</c:v>
                </c:pt>
                <c:pt idx="55">
                  <c:v>15.150998779126592</c:v>
                </c:pt>
                <c:pt idx="56">
                  <c:v>15.585163334132488</c:v>
                </c:pt>
                <c:pt idx="57">
                  <c:v>15.870167765465446</c:v>
                </c:pt>
                <c:pt idx="58">
                  <c:v>15.634079875408178</c:v>
                </c:pt>
                <c:pt idx="59">
                  <c:v>15.632173163930009</c:v>
                </c:pt>
                <c:pt idx="60">
                  <c:v>15.308689139418002</c:v>
                </c:pt>
                <c:pt idx="61">
                  <c:v>15.363046498582138</c:v>
                </c:pt>
                <c:pt idx="62">
                  <c:v>14.377860419786476</c:v>
                </c:pt>
                <c:pt idx="63">
                  <c:v>13.03290525670177</c:v>
                </c:pt>
                <c:pt idx="64">
                  <c:v>11.944969173128484</c:v>
                </c:pt>
                <c:pt idx="65">
                  <c:v>13.202143018177681</c:v>
                </c:pt>
                <c:pt idx="66">
                  <c:v>14.308750361345624</c:v>
                </c:pt>
                <c:pt idx="67">
                  <c:v>12.512390865048697</c:v>
                </c:pt>
                <c:pt idx="68">
                  <c:v>13.784790036300381</c:v>
                </c:pt>
                <c:pt idx="69">
                  <c:v>14.623773363253413</c:v>
                </c:pt>
                <c:pt idx="70">
                  <c:v>15.323028172972952</c:v>
                </c:pt>
                <c:pt idx="71">
                  <c:v>12.603998793920296</c:v>
                </c:pt>
                <c:pt idx="72">
                  <c:v>14.367293989737409</c:v>
                </c:pt>
                <c:pt idx="73">
                  <c:v>15.114909420676183</c:v>
                </c:pt>
                <c:pt idx="74">
                  <c:v>15.77157220260619</c:v>
                </c:pt>
                <c:pt idx="75">
                  <c:v>15.861969816402974</c:v>
                </c:pt>
                <c:pt idx="76">
                  <c:v>16.009197760136178</c:v>
                </c:pt>
                <c:pt idx="77">
                  <c:v>15.846001752712159</c:v>
                </c:pt>
                <c:pt idx="78">
                  <c:v>15.719350298732932</c:v>
                </c:pt>
                <c:pt idx="79">
                  <c:v>14.626065426085063</c:v>
                </c:pt>
                <c:pt idx="80">
                  <c:v>15.220965691464489</c:v>
                </c:pt>
                <c:pt idx="81">
                  <c:v>15.32333039342574</c:v>
                </c:pt>
                <c:pt idx="82">
                  <c:v>14.155746886377578</c:v>
                </c:pt>
                <c:pt idx="83">
                  <c:v>13.363247182626292</c:v>
                </c:pt>
                <c:pt idx="84">
                  <c:v>14.216971920808206</c:v>
                </c:pt>
                <c:pt idx="85">
                  <c:v>14.07435119198567</c:v>
                </c:pt>
                <c:pt idx="86">
                  <c:v>14.523306104936557</c:v>
                </c:pt>
                <c:pt idx="87">
                  <c:v>13.631467803490752</c:v>
                </c:pt>
                <c:pt idx="88">
                  <c:v>13.441506898099396</c:v>
                </c:pt>
                <c:pt idx="89">
                  <c:v>12.926722588343985</c:v>
                </c:pt>
                <c:pt idx="90">
                  <c:v>12.802070982644786</c:v>
                </c:pt>
                <c:pt idx="91">
                  <c:v>12.532379446447191</c:v>
                </c:pt>
                <c:pt idx="92">
                  <c:v>11.999661898280962</c:v>
                </c:pt>
                <c:pt idx="93">
                  <c:v>10.588436450048672</c:v>
                </c:pt>
                <c:pt idx="94">
                  <c:v>9.8577714354459847</c:v>
                </c:pt>
                <c:pt idx="95">
                  <c:v>9.6017729112548587</c:v>
                </c:pt>
                <c:pt idx="96">
                  <c:v>7.0165236452198014</c:v>
                </c:pt>
                <c:pt idx="97">
                  <c:v>5.139419329406258</c:v>
                </c:pt>
                <c:pt idx="98">
                  <c:v>4.8415242639469867</c:v>
                </c:pt>
                <c:pt idx="99">
                  <c:v>4.8113691385131485</c:v>
                </c:pt>
                <c:pt idx="100">
                  <c:v>4.8714841948582404</c:v>
                </c:pt>
                <c:pt idx="101">
                  <c:v>4.9175251146540262</c:v>
                </c:pt>
                <c:pt idx="102">
                  <c:v>4.4489994975651825</c:v>
                </c:pt>
                <c:pt idx="103">
                  <c:v>4.6177114636798926</c:v>
                </c:pt>
                <c:pt idx="104">
                  <c:v>4.698229738600685</c:v>
                </c:pt>
                <c:pt idx="105">
                  <c:v>4.8789850860178561</c:v>
                </c:pt>
                <c:pt idx="106">
                  <c:v>4.9145103152224436</c:v>
                </c:pt>
                <c:pt idx="107">
                  <c:v>7.4968231435368331</c:v>
                </c:pt>
                <c:pt idx="108">
                  <c:v>8.6269472544877672</c:v>
                </c:pt>
                <c:pt idx="109">
                  <c:v>9.4228613187467296</c:v>
                </c:pt>
                <c:pt idx="110">
                  <c:v>9.7486659555147686</c:v>
                </c:pt>
                <c:pt idx="111">
                  <c:v>10.00165599390515</c:v>
                </c:pt>
                <c:pt idx="112">
                  <c:v>9.9097496969437735</c:v>
                </c:pt>
                <c:pt idx="113">
                  <c:v>9.7416222891667896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4-49D3-BCD7-C4D57BE0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17184"/>
        <c:axId val="736126696"/>
      </c:lineChart>
      <c:catAx>
        <c:axId val="7361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6696"/>
        <c:crosses val="autoZero"/>
        <c:auto val="1"/>
        <c:lblAlgn val="ctr"/>
        <c:lblOffset val="100"/>
        <c:noMultiLvlLbl val="0"/>
      </c:catAx>
      <c:valAx>
        <c:axId val="7361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Exponential_MAPE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390162480977E-2"/>
          <c:y val="1.6456987820342682E-2"/>
          <c:w val="0.79381226162383667"/>
          <c:h val="0.81936099560588638"/>
        </c:manualLayout>
      </c:layout>
      <c:lineChart>
        <c:grouping val="standard"/>
        <c:varyColors val="0"/>
        <c:ser>
          <c:idx val="0"/>
          <c:order val="0"/>
          <c:tx>
            <c:v>Valoare actuala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Exponential_MAPE!$B$6:$B$119</c:f>
              <c:numCache>
                <c:formatCode>General</c:formatCode>
                <c:ptCount val="114"/>
                <c:pt idx="0">
                  <c:v>13.89</c:v>
                </c:pt>
                <c:pt idx="1">
                  <c:v>10.68</c:v>
                </c:pt>
                <c:pt idx="2">
                  <c:v>17.475000000000001</c:v>
                </c:pt>
                <c:pt idx="3">
                  <c:v>14.51</c:v>
                </c:pt>
                <c:pt idx="4">
                  <c:v>16.100000000000001</c:v>
                </c:pt>
                <c:pt idx="5">
                  <c:v>16.09</c:v>
                </c:pt>
                <c:pt idx="6">
                  <c:v>16.239999999999998</c:v>
                </c:pt>
                <c:pt idx="7">
                  <c:v>16.25</c:v>
                </c:pt>
                <c:pt idx="8">
                  <c:v>16.295000000000002</c:v>
                </c:pt>
                <c:pt idx="9">
                  <c:v>16.5</c:v>
                </c:pt>
                <c:pt idx="10">
                  <c:v>16.420000000000002</c:v>
                </c:pt>
                <c:pt idx="11">
                  <c:v>11.85</c:v>
                </c:pt>
                <c:pt idx="12">
                  <c:v>14.925700000000001</c:v>
                </c:pt>
                <c:pt idx="13">
                  <c:v>9.7149999999999999</c:v>
                </c:pt>
                <c:pt idx="14">
                  <c:v>13.76</c:v>
                </c:pt>
                <c:pt idx="15">
                  <c:v>13.244999999999999</c:v>
                </c:pt>
                <c:pt idx="16">
                  <c:v>13.395</c:v>
                </c:pt>
                <c:pt idx="17">
                  <c:v>14.14</c:v>
                </c:pt>
                <c:pt idx="18">
                  <c:v>14.256</c:v>
                </c:pt>
                <c:pt idx="19">
                  <c:v>7.57</c:v>
                </c:pt>
                <c:pt idx="20">
                  <c:v>12.61</c:v>
                </c:pt>
                <c:pt idx="21">
                  <c:v>14.84</c:v>
                </c:pt>
                <c:pt idx="22">
                  <c:v>15.54</c:v>
                </c:pt>
                <c:pt idx="23">
                  <c:v>15.375</c:v>
                </c:pt>
                <c:pt idx="24">
                  <c:v>15.234999999999999</c:v>
                </c:pt>
                <c:pt idx="25">
                  <c:v>15.35</c:v>
                </c:pt>
                <c:pt idx="26">
                  <c:v>15.92</c:v>
                </c:pt>
                <c:pt idx="27">
                  <c:v>16.155000000000001</c:v>
                </c:pt>
                <c:pt idx="28">
                  <c:v>15.86</c:v>
                </c:pt>
                <c:pt idx="29">
                  <c:v>16.52</c:v>
                </c:pt>
                <c:pt idx="30">
                  <c:v>15.37</c:v>
                </c:pt>
                <c:pt idx="31">
                  <c:v>16.059999999999999</c:v>
                </c:pt>
                <c:pt idx="32">
                  <c:v>22.36</c:v>
                </c:pt>
                <c:pt idx="33">
                  <c:v>15.45</c:v>
                </c:pt>
                <c:pt idx="34">
                  <c:v>18.355</c:v>
                </c:pt>
                <c:pt idx="35">
                  <c:v>16.22</c:v>
                </c:pt>
                <c:pt idx="36">
                  <c:v>16.015000000000001</c:v>
                </c:pt>
                <c:pt idx="37">
                  <c:v>11.02</c:v>
                </c:pt>
                <c:pt idx="38">
                  <c:v>15.66</c:v>
                </c:pt>
                <c:pt idx="39">
                  <c:v>14.484999999999999</c:v>
                </c:pt>
                <c:pt idx="40">
                  <c:v>15.035</c:v>
                </c:pt>
                <c:pt idx="41">
                  <c:v>14.82</c:v>
                </c:pt>
                <c:pt idx="42">
                  <c:v>15</c:v>
                </c:pt>
                <c:pt idx="43">
                  <c:v>15.24</c:v>
                </c:pt>
                <c:pt idx="44">
                  <c:v>12.925000000000001</c:v>
                </c:pt>
                <c:pt idx="45">
                  <c:v>7.6875</c:v>
                </c:pt>
                <c:pt idx="46">
                  <c:v>14.33</c:v>
                </c:pt>
                <c:pt idx="47">
                  <c:v>11.5</c:v>
                </c:pt>
                <c:pt idx="48">
                  <c:v>12.845000000000001</c:v>
                </c:pt>
                <c:pt idx="49">
                  <c:v>8.5850000000000009</c:v>
                </c:pt>
                <c:pt idx="50">
                  <c:v>15.345000000000001</c:v>
                </c:pt>
                <c:pt idx="51">
                  <c:v>15.744999999999999</c:v>
                </c:pt>
                <c:pt idx="52">
                  <c:v>15.97</c:v>
                </c:pt>
                <c:pt idx="53">
                  <c:v>13.55</c:v>
                </c:pt>
                <c:pt idx="54">
                  <c:v>16.079999999999998</c:v>
                </c:pt>
                <c:pt idx="55">
                  <c:v>16.079999999999998</c:v>
                </c:pt>
                <c:pt idx="56">
                  <c:v>16.195</c:v>
                </c:pt>
                <c:pt idx="57">
                  <c:v>15.365</c:v>
                </c:pt>
                <c:pt idx="58">
                  <c:v>15.63</c:v>
                </c:pt>
                <c:pt idx="59">
                  <c:v>14.94</c:v>
                </c:pt>
                <c:pt idx="60">
                  <c:v>15.425000000000001</c:v>
                </c:pt>
                <c:pt idx="61">
                  <c:v>13.255000000000001</c:v>
                </c:pt>
                <c:pt idx="62">
                  <c:v>11.5</c:v>
                </c:pt>
                <c:pt idx="63">
                  <c:v>10.705</c:v>
                </c:pt>
                <c:pt idx="64">
                  <c:v>14.635</c:v>
                </c:pt>
                <c:pt idx="65">
                  <c:v>15.57</c:v>
                </c:pt>
                <c:pt idx="66">
                  <c:v>10.465</c:v>
                </c:pt>
                <c:pt idx="67">
                  <c:v>15.234999999999999</c:v>
                </c:pt>
                <c:pt idx="68">
                  <c:v>15.58</c:v>
                </c:pt>
                <c:pt idx="69">
                  <c:v>16.12</c:v>
                </c:pt>
                <c:pt idx="70">
                  <c:v>9.5050000000000008</c:v>
                </c:pt>
                <c:pt idx="71">
                  <c:v>16.376999999999999</c:v>
                </c:pt>
                <c:pt idx="72">
                  <c:v>15.967000000000001</c:v>
                </c:pt>
                <c:pt idx="73">
                  <c:v>16.52</c:v>
                </c:pt>
                <c:pt idx="74">
                  <c:v>15.965</c:v>
                </c:pt>
                <c:pt idx="75">
                  <c:v>16.177</c:v>
                </c:pt>
                <c:pt idx="76">
                  <c:v>15.66</c:v>
                </c:pt>
                <c:pt idx="77">
                  <c:v>15.574999999999999</c:v>
                </c:pt>
                <c:pt idx="78">
                  <c:v>13.38</c:v>
                </c:pt>
                <c:pt idx="79">
                  <c:v>15.898999999999999</c:v>
                </c:pt>
                <c:pt idx="80">
                  <c:v>15.44</c:v>
                </c:pt>
                <c:pt idx="81">
                  <c:v>12.824999999999999</c:v>
                </c:pt>
                <c:pt idx="82">
                  <c:v>12.46</c:v>
                </c:pt>
                <c:pt idx="83">
                  <c:v>15.19</c:v>
                </c:pt>
                <c:pt idx="84">
                  <c:v>13.911799999999999</c:v>
                </c:pt>
                <c:pt idx="85">
                  <c:v>15.035</c:v>
                </c:pt>
                <c:pt idx="86">
                  <c:v>12.615</c:v>
                </c:pt>
                <c:pt idx="87">
                  <c:v>13.225</c:v>
                </c:pt>
                <c:pt idx="88">
                  <c:v>12.34</c:v>
                </c:pt>
                <c:pt idx="89">
                  <c:v>12.66</c:v>
                </c:pt>
                <c:pt idx="90">
                  <c:v>12.225</c:v>
                </c:pt>
                <c:pt idx="91">
                  <c:v>11.3925</c:v>
                </c:pt>
                <c:pt idx="92">
                  <c:v>8.98</c:v>
                </c:pt>
                <c:pt idx="93">
                  <c:v>9.0250000000000004</c:v>
                </c:pt>
                <c:pt idx="94">
                  <c:v>9.31</c:v>
                </c:pt>
                <c:pt idx="95">
                  <c:v>4.07</c:v>
                </c:pt>
                <c:pt idx="96">
                  <c:v>3</c:v>
                </c:pt>
                <c:pt idx="97">
                  <c:v>4.5019999999999998</c:v>
                </c:pt>
                <c:pt idx="98">
                  <c:v>4.7770000000000001</c:v>
                </c:pt>
                <c:pt idx="99">
                  <c:v>4.9400000000000004</c:v>
                </c:pt>
                <c:pt idx="100">
                  <c:v>4.97</c:v>
                </c:pt>
                <c:pt idx="101">
                  <c:v>3.915</c:v>
                </c:pt>
                <c:pt idx="102">
                  <c:v>4.8099999999999996</c:v>
                </c:pt>
                <c:pt idx="103">
                  <c:v>4.79</c:v>
                </c:pt>
                <c:pt idx="104">
                  <c:v>5.085</c:v>
                </c:pt>
                <c:pt idx="105">
                  <c:v>4.9550000000000001</c:v>
                </c:pt>
                <c:pt idx="106">
                  <c:v>10.44</c:v>
                </c:pt>
                <c:pt idx="107">
                  <c:v>9.9149999999999991</c:v>
                </c:pt>
                <c:pt idx="108">
                  <c:v>10.33</c:v>
                </c:pt>
                <c:pt idx="109">
                  <c:v>10.119999999999999</c:v>
                </c:pt>
                <c:pt idx="110">
                  <c:v>10.29</c:v>
                </c:pt>
                <c:pt idx="111">
                  <c:v>9.8049999999999997</c:v>
                </c:pt>
                <c:pt idx="112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5-4AF4-AB32-2535926393F5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Exponential_MAPE!$C$6:$C$119</c:f>
              <c:numCache>
                <c:formatCode>General</c:formatCode>
                <c:ptCount val="114"/>
                <c:pt idx="0">
                  <c:v>12.545726001139171</c:v>
                </c:pt>
                <c:pt idx="1">
                  <c:v>13.429342886932776</c:v>
                </c:pt>
                <c:pt idx="2">
                  <c:v>11.622147477522905</c:v>
                </c:pt>
                <c:pt idx="3">
                  <c:v>15.469338841265021</c:v>
                </c:pt>
                <c:pt idx="4">
                  <c:v>14.838747161252019</c:v>
                </c:pt>
                <c:pt idx="5">
                  <c:v>15.667792658313825</c:v>
                </c:pt>
                <c:pt idx="6">
                  <c:v>15.945317580120008</c:v>
                </c:pt>
                <c:pt idx="7">
                  <c:v>16.139017943567595</c:v>
                </c:pt>
                <c:pt idx="8">
                  <c:v>16.21196856164611</c:v>
                </c:pt>
                <c:pt idx="9">
                  <c:v>16.26654670646138</c:v>
                </c:pt>
                <c:pt idx="10">
                  <c:v>16.419999999755504</c:v>
                </c:pt>
                <c:pt idx="11">
                  <c:v>16.419999999916218</c:v>
                </c:pt>
                <c:pt idx="12">
                  <c:v>13.416052016525363</c:v>
                </c:pt>
                <c:pt idx="13">
                  <c:v>14.408372370064061</c:v>
                </c:pt>
                <c:pt idx="14">
                  <c:v>11.323329379557549</c:v>
                </c:pt>
                <c:pt idx="15">
                  <c:v>12.924999356931735</c:v>
                </c:pt>
                <c:pt idx="16">
                  <c:v>13.135341870377317</c:v>
                </c:pt>
                <c:pt idx="17">
                  <c:v>13.306020101201256</c:v>
                </c:pt>
                <c:pt idx="18">
                  <c:v>13.854210962302115</c:v>
                </c:pt>
                <c:pt idx="19">
                  <c:v>14.118314544263436</c:v>
                </c:pt>
                <c:pt idx="20">
                  <c:v>9.8139827564713613</c:v>
                </c:pt>
                <c:pt idx="21">
                  <c:v>11.651858108851643</c:v>
                </c:pt>
                <c:pt idx="22">
                  <c:v>13.747484455646958</c:v>
                </c:pt>
                <c:pt idx="23">
                  <c:v>14.92573904093247</c:v>
                </c:pt>
                <c:pt idx="24">
                  <c:v>15.221046820370521</c:v>
                </c:pt>
                <c:pt idx="25">
                  <c:v>15.230218510919892</c:v>
                </c:pt>
                <c:pt idx="26">
                  <c:v>15.308953163562418</c:v>
                </c:pt>
                <c:pt idx="27">
                  <c:v>15.710605879559722</c:v>
                </c:pt>
                <c:pt idx="28">
                  <c:v>16.002714593334733</c:v>
                </c:pt>
                <c:pt idx="29">
                  <c:v>15.908905574766642</c:v>
                </c:pt>
                <c:pt idx="30">
                  <c:v>16.310589571785194</c:v>
                </c:pt>
                <c:pt idx="31">
                  <c:v>15.692322143466944</c:v>
                </c:pt>
                <c:pt idx="32">
                  <c:v>15.934003796790837</c:v>
                </c:pt>
                <c:pt idx="33">
                  <c:v>20.157933410852397</c:v>
                </c:pt>
                <c:pt idx="34">
                  <c:v>17.063319171087024</c:v>
                </c:pt>
                <c:pt idx="35">
                  <c:v>17.912365565237767</c:v>
                </c:pt>
                <c:pt idx="36">
                  <c:v>16.799941467437041</c:v>
                </c:pt>
                <c:pt idx="37">
                  <c:v>16.28398450064698</c:v>
                </c:pt>
                <c:pt idx="38">
                  <c:v>12.823867295918511</c:v>
                </c:pt>
                <c:pt idx="39">
                  <c:v>14.688111304060882</c:v>
                </c:pt>
                <c:pt idx="40">
                  <c:v>14.554602377967061</c:v>
                </c:pt>
                <c:pt idx="41">
                  <c:v>14.870376878614341</c:v>
                </c:pt>
                <c:pt idx="42">
                  <c:v>14.837263197448948</c:v>
                </c:pt>
                <c:pt idx="43">
                  <c:v>14.944233195229183</c:v>
                </c:pt>
                <c:pt idx="44">
                  <c:v>15.138646345505233</c:v>
                </c:pt>
                <c:pt idx="45">
                  <c:v>13.683574468996943</c:v>
                </c:pt>
                <c:pt idx="46">
                  <c:v>9.742240593781414</c:v>
                </c:pt>
                <c:pt idx="47">
                  <c:v>12.757862172959838</c:v>
                </c:pt>
                <c:pt idx="48">
                  <c:v>11.931045425057077</c:v>
                </c:pt>
                <c:pt idx="49">
                  <c:v>12.531805162991644</c:v>
                </c:pt>
                <c:pt idx="50">
                  <c:v>9.9374950075380966</c:v>
                </c:pt>
                <c:pt idx="51">
                  <c:v>13.491950963244816</c:v>
                </c:pt>
                <c:pt idx="52">
                  <c:v>14.972922978685848</c:v>
                </c:pt>
                <c:pt idx="53">
                  <c:v>15.628320682737689</c:v>
                </c:pt>
                <c:pt idx="54">
                  <c:v>14.262200940097898</c:v>
                </c:pt>
                <c:pt idx="55">
                  <c:v>15.457074861389543</c:v>
                </c:pt>
                <c:pt idx="56">
                  <c:v>15.866535411491654</c:v>
                </c:pt>
                <c:pt idx="57">
                  <c:v>16.082441437374158</c:v>
                </c:pt>
                <c:pt idx="58">
                  <c:v>15.610853525111434</c:v>
                </c:pt>
                <c:pt idx="59">
                  <c:v>15.623438867481589</c:v>
                </c:pt>
                <c:pt idx="60">
                  <c:v>15.174201491599774</c:v>
                </c:pt>
                <c:pt idx="61">
                  <c:v>15.339056124763911</c:v>
                </c:pt>
                <c:pt idx="62">
                  <c:v>13.969166366914308</c:v>
                </c:pt>
                <c:pt idx="63">
                  <c:v>12.346136316873885</c:v>
                </c:pt>
                <c:pt idx="64">
                  <c:v>11.267386179098573</c:v>
                </c:pt>
                <c:pt idx="65">
                  <c:v>13.480982841313335</c:v>
                </c:pt>
                <c:pt idx="66">
                  <c:v>14.854133581186584</c:v>
                </c:pt>
                <c:pt idx="67">
                  <c:v>11.969072537361587</c:v>
                </c:pt>
                <c:pt idx="68">
                  <c:v>14.115828820834963</c:v>
                </c:pt>
                <c:pt idx="69">
                  <c:v>15.078256405314713</c:v>
                </c:pt>
                <c:pt idx="70">
                  <c:v>15.763014298208057</c:v>
                </c:pt>
                <c:pt idx="71">
                  <c:v>11.64950238760021</c:v>
                </c:pt>
                <c:pt idx="72">
                  <c:v>14.756976549419417</c:v>
                </c:pt>
                <c:pt idx="73">
                  <c:v>15.552347994560296</c:v>
                </c:pt>
                <c:pt idx="74">
                  <c:v>16.188404075614564</c:v>
                </c:pt>
                <c:pt idx="75">
                  <c:v>16.041556324534483</c:v>
                </c:pt>
                <c:pt idx="76">
                  <c:v>16.130586030395563</c:v>
                </c:pt>
                <c:pt idx="77">
                  <c:v>15.821260875681215</c:v>
                </c:pt>
                <c:pt idx="78">
                  <c:v>15.659388914870664</c:v>
                </c:pt>
                <c:pt idx="79">
                  <c:v>14.161103196202234</c:v>
                </c:pt>
                <c:pt idx="80">
                  <c:v>15.30345584373077</c:v>
                </c:pt>
                <c:pt idx="81">
                  <c:v>15.39320891657022</c:v>
                </c:pt>
                <c:pt idx="82">
                  <c:v>13.705076313506989</c:v>
                </c:pt>
                <c:pt idx="83">
                  <c:v>12.886663954383224</c:v>
                </c:pt>
                <c:pt idx="84">
                  <c:v>14.400690577890625</c:v>
                </c:pt>
                <c:pt idx="85">
                  <c:v>14.079333495706761</c:v>
                </c:pt>
                <c:pt idx="86">
                  <c:v>14.707511278730502</c:v>
                </c:pt>
                <c:pt idx="87">
                  <c:v>13.332063787246838</c:v>
                </c:pt>
                <c:pt idx="88">
                  <c:v>13.261688722082674</c:v>
                </c:pt>
                <c:pt idx="89">
                  <c:v>12.655845182024667</c:v>
                </c:pt>
                <c:pt idx="90">
                  <c:v>12.6585762229609</c:v>
                </c:pt>
                <c:pt idx="91">
                  <c:v>12.373578319102366</c:v>
                </c:pt>
                <c:pt idx="92">
                  <c:v>11.728696866526857</c:v>
                </c:pt>
                <c:pt idx="93">
                  <c:v>9.9219260986258746</c:v>
                </c:pt>
                <c:pt idx="94">
                  <c:v>9.3323595022873143</c:v>
                </c:pt>
                <c:pt idx="95">
                  <c:v>9.3176621758525595</c:v>
                </c:pt>
                <c:pt idx="96">
                  <c:v>5.8682739458836854</c:v>
                </c:pt>
                <c:pt idx="97">
                  <c:v>3.9829028877419379</c:v>
                </c:pt>
                <c:pt idx="98">
                  <c:v>4.3241152999039087</c:v>
                </c:pt>
                <c:pt idx="99">
                  <c:v>4.6218050332927856</c:v>
                </c:pt>
                <c:pt idx="100">
                  <c:v>4.8309606412977706</c:v>
                </c:pt>
                <c:pt idx="101">
                  <c:v>4.9223538581890569</c:v>
                </c:pt>
                <c:pt idx="102">
                  <c:v>4.2602009936543759</c:v>
                </c:pt>
                <c:pt idx="103">
                  <c:v>4.6215943451669599</c:v>
                </c:pt>
                <c:pt idx="104">
                  <c:v>4.73229058745068</c:v>
                </c:pt>
                <c:pt idx="105">
                  <c:v>4.9641331976410363</c:v>
                </c:pt>
                <c:pt idx="106">
                  <c:v>4.9581297729941642</c:v>
                </c:pt>
                <c:pt idx="107">
                  <c:v>8.5614674128030117</c:v>
                </c:pt>
                <c:pt idx="108">
                  <c:v>9.4511701449340269</c:v>
                </c:pt>
                <c:pt idx="109">
                  <c:v>10.028841735944422</c:v>
                </c:pt>
                <c:pt idx="110">
                  <c:v>10.088761797975971</c:v>
                </c:pt>
                <c:pt idx="111">
                  <c:v>10.221039498449136</c:v>
                </c:pt>
                <c:pt idx="112">
                  <c:v>9.9475688173987766</c:v>
                </c:pt>
                <c:pt idx="113">
                  <c:v>9.6862392665659467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5-4AF4-AB32-25359263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17184"/>
        <c:axId val="736126696"/>
      </c:lineChart>
      <c:catAx>
        <c:axId val="7361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6696"/>
        <c:crosses val="autoZero"/>
        <c:auto val="1"/>
        <c:lblAlgn val="ctr"/>
        <c:lblOffset val="100"/>
        <c:noMultiLvlLbl val="0"/>
      </c:catAx>
      <c:valAx>
        <c:axId val="7361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390162480977E-2"/>
          <c:y val="1.6456987820342682E-2"/>
          <c:w val="0.79381226162383667"/>
          <c:h val="0.81936099560588638"/>
        </c:manualLayout>
      </c:layout>
      <c:lineChart>
        <c:grouping val="standard"/>
        <c:varyColors val="0"/>
        <c:ser>
          <c:idx val="0"/>
          <c:order val="0"/>
          <c:tx>
            <c:v>Valoare actuala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'2MA'!$B$6:$B$119</c:f>
              <c:numCache>
                <c:formatCode>General</c:formatCode>
                <c:ptCount val="114"/>
                <c:pt idx="0">
                  <c:v>13.89</c:v>
                </c:pt>
                <c:pt idx="1">
                  <c:v>10.68</c:v>
                </c:pt>
                <c:pt idx="2">
                  <c:v>17.475000000000001</c:v>
                </c:pt>
                <c:pt idx="3">
                  <c:v>14.51</c:v>
                </c:pt>
                <c:pt idx="4">
                  <c:v>16.100000000000001</c:v>
                </c:pt>
                <c:pt idx="5">
                  <c:v>16.09</c:v>
                </c:pt>
                <c:pt idx="6">
                  <c:v>16.239999999999998</c:v>
                </c:pt>
                <c:pt idx="7">
                  <c:v>16.25</c:v>
                </c:pt>
                <c:pt idx="8">
                  <c:v>16.295000000000002</c:v>
                </c:pt>
                <c:pt idx="9">
                  <c:v>16.5</c:v>
                </c:pt>
                <c:pt idx="10">
                  <c:v>16.420000000000002</c:v>
                </c:pt>
                <c:pt idx="11">
                  <c:v>11.85</c:v>
                </c:pt>
                <c:pt idx="12">
                  <c:v>14.925700000000001</c:v>
                </c:pt>
                <c:pt idx="13">
                  <c:v>9.7149999999999999</c:v>
                </c:pt>
                <c:pt idx="14">
                  <c:v>13.76</c:v>
                </c:pt>
                <c:pt idx="15">
                  <c:v>13.244999999999999</c:v>
                </c:pt>
                <c:pt idx="16">
                  <c:v>13.395</c:v>
                </c:pt>
                <c:pt idx="17">
                  <c:v>14.14</c:v>
                </c:pt>
                <c:pt idx="18">
                  <c:v>14.256</c:v>
                </c:pt>
                <c:pt idx="19">
                  <c:v>7.57</c:v>
                </c:pt>
                <c:pt idx="20">
                  <c:v>12.61</c:v>
                </c:pt>
                <c:pt idx="21">
                  <c:v>14.84</c:v>
                </c:pt>
                <c:pt idx="22">
                  <c:v>15.54</c:v>
                </c:pt>
                <c:pt idx="23">
                  <c:v>15.375</c:v>
                </c:pt>
                <c:pt idx="24">
                  <c:v>15.234999999999999</c:v>
                </c:pt>
                <c:pt idx="25">
                  <c:v>15.35</c:v>
                </c:pt>
                <c:pt idx="26">
                  <c:v>15.92</c:v>
                </c:pt>
                <c:pt idx="27">
                  <c:v>16.155000000000001</c:v>
                </c:pt>
                <c:pt idx="28">
                  <c:v>15.86</c:v>
                </c:pt>
                <c:pt idx="29">
                  <c:v>16.52</c:v>
                </c:pt>
                <c:pt idx="30">
                  <c:v>15.37</c:v>
                </c:pt>
                <c:pt idx="31">
                  <c:v>16.059999999999999</c:v>
                </c:pt>
                <c:pt idx="32">
                  <c:v>22.36</c:v>
                </c:pt>
                <c:pt idx="33">
                  <c:v>15.45</c:v>
                </c:pt>
                <c:pt idx="34">
                  <c:v>18.355</c:v>
                </c:pt>
                <c:pt idx="35">
                  <c:v>16.22</c:v>
                </c:pt>
                <c:pt idx="36">
                  <c:v>16.015000000000001</c:v>
                </c:pt>
                <c:pt idx="37">
                  <c:v>11.02</c:v>
                </c:pt>
                <c:pt idx="38">
                  <c:v>15.66</c:v>
                </c:pt>
                <c:pt idx="39">
                  <c:v>14.484999999999999</c:v>
                </c:pt>
                <c:pt idx="40">
                  <c:v>15.035</c:v>
                </c:pt>
                <c:pt idx="41">
                  <c:v>14.82</c:v>
                </c:pt>
                <c:pt idx="42">
                  <c:v>15</c:v>
                </c:pt>
                <c:pt idx="43">
                  <c:v>15.24</c:v>
                </c:pt>
                <c:pt idx="44">
                  <c:v>12.925000000000001</c:v>
                </c:pt>
                <c:pt idx="45">
                  <c:v>7.6875</c:v>
                </c:pt>
                <c:pt idx="46">
                  <c:v>14.33</c:v>
                </c:pt>
                <c:pt idx="47">
                  <c:v>11.5</c:v>
                </c:pt>
                <c:pt idx="48">
                  <c:v>12.845000000000001</c:v>
                </c:pt>
                <c:pt idx="49">
                  <c:v>8.5850000000000009</c:v>
                </c:pt>
                <c:pt idx="50">
                  <c:v>15.345000000000001</c:v>
                </c:pt>
                <c:pt idx="51">
                  <c:v>15.744999999999999</c:v>
                </c:pt>
                <c:pt idx="52">
                  <c:v>15.97</c:v>
                </c:pt>
                <c:pt idx="53">
                  <c:v>13.55</c:v>
                </c:pt>
                <c:pt idx="54">
                  <c:v>16.079999999999998</c:v>
                </c:pt>
                <c:pt idx="55">
                  <c:v>16.079999999999998</c:v>
                </c:pt>
                <c:pt idx="56">
                  <c:v>16.195</c:v>
                </c:pt>
                <c:pt idx="57">
                  <c:v>15.365</c:v>
                </c:pt>
                <c:pt idx="58">
                  <c:v>15.63</c:v>
                </c:pt>
                <c:pt idx="59">
                  <c:v>14.94</c:v>
                </c:pt>
                <c:pt idx="60">
                  <c:v>15.425000000000001</c:v>
                </c:pt>
                <c:pt idx="61">
                  <c:v>13.255000000000001</c:v>
                </c:pt>
                <c:pt idx="62">
                  <c:v>11.5</c:v>
                </c:pt>
                <c:pt idx="63">
                  <c:v>10.705</c:v>
                </c:pt>
                <c:pt idx="64">
                  <c:v>14.635</c:v>
                </c:pt>
                <c:pt idx="65">
                  <c:v>15.57</c:v>
                </c:pt>
                <c:pt idx="66">
                  <c:v>10.465</c:v>
                </c:pt>
                <c:pt idx="67">
                  <c:v>15.234999999999999</c:v>
                </c:pt>
                <c:pt idx="68">
                  <c:v>15.58</c:v>
                </c:pt>
                <c:pt idx="69">
                  <c:v>16.12</c:v>
                </c:pt>
                <c:pt idx="70">
                  <c:v>9.5050000000000008</c:v>
                </c:pt>
                <c:pt idx="71">
                  <c:v>16.376999999999999</c:v>
                </c:pt>
                <c:pt idx="72">
                  <c:v>15.967000000000001</c:v>
                </c:pt>
                <c:pt idx="73">
                  <c:v>16.52</c:v>
                </c:pt>
                <c:pt idx="74">
                  <c:v>15.965</c:v>
                </c:pt>
                <c:pt idx="75">
                  <c:v>16.177</c:v>
                </c:pt>
                <c:pt idx="76">
                  <c:v>15.66</c:v>
                </c:pt>
                <c:pt idx="77">
                  <c:v>15.574999999999999</c:v>
                </c:pt>
                <c:pt idx="78">
                  <c:v>13.38</c:v>
                </c:pt>
                <c:pt idx="79">
                  <c:v>15.898999999999999</c:v>
                </c:pt>
                <c:pt idx="80">
                  <c:v>15.44</c:v>
                </c:pt>
                <c:pt idx="81">
                  <c:v>12.824999999999999</c:v>
                </c:pt>
                <c:pt idx="82">
                  <c:v>12.46</c:v>
                </c:pt>
                <c:pt idx="83">
                  <c:v>15.19</c:v>
                </c:pt>
                <c:pt idx="84">
                  <c:v>13.911799999999999</c:v>
                </c:pt>
                <c:pt idx="85">
                  <c:v>15.035</c:v>
                </c:pt>
                <c:pt idx="86">
                  <c:v>12.615</c:v>
                </c:pt>
                <c:pt idx="87">
                  <c:v>13.225</c:v>
                </c:pt>
                <c:pt idx="88">
                  <c:v>12.34</c:v>
                </c:pt>
                <c:pt idx="89">
                  <c:v>12.66</c:v>
                </c:pt>
                <c:pt idx="90">
                  <c:v>12.225</c:v>
                </c:pt>
                <c:pt idx="91">
                  <c:v>11.3925</c:v>
                </c:pt>
                <c:pt idx="92">
                  <c:v>8.98</c:v>
                </c:pt>
                <c:pt idx="93">
                  <c:v>9.0250000000000004</c:v>
                </c:pt>
                <c:pt idx="94">
                  <c:v>9.31</c:v>
                </c:pt>
                <c:pt idx="95">
                  <c:v>4.07</c:v>
                </c:pt>
                <c:pt idx="96">
                  <c:v>3</c:v>
                </c:pt>
                <c:pt idx="97">
                  <c:v>4.5019999999999998</c:v>
                </c:pt>
                <c:pt idx="98">
                  <c:v>4.7770000000000001</c:v>
                </c:pt>
                <c:pt idx="99">
                  <c:v>4.9400000000000004</c:v>
                </c:pt>
                <c:pt idx="100">
                  <c:v>4.97</c:v>
                </c:pt>
                <c:pt idx="101">
                  <c:v>3.915</c:v>
                </c:pt>
                <c:pt idx="102">
                  <c:v>4.8099999999999996</c:v>
                </c:pt>
                <c:pt idx="103">
                  <c:v>4.79</c:v>
                </c:pt>
                <c:pt idx="104">
                  <c:v>5.085</c:v>
                </c:pt>
                <c:pt idx="105">
                  <c:v>4.9550000000000001</c:v>
                </c:pt>
                <c:pt idx="106">
                  <c:v>10.44</c:v>
                </c:pt>
                <c:pt idx="107">
                  <c:v>9.9149999999999991</c:v>
                </c:pt>
                <c:pt idx="108">
                  <c:v>10.33</c:v>
                </c:pt>
                <c:pt idx="109">
                  <c:v>10.119999999999999</c:v>
                </c:pt>
                <c:pt idx="110">
                  <c:v>10.29</c:v>
                </c:pt>
                <c:pt idx="111">
                  <c:v>9.8049999999999997</c:v>
                </c:pt>
                <c:pt idx="112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A8-49BF-9D81-F8A881867A24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'2MA'!$C$6:$C$119</c:f>
              <c:numCache>
                <c:formatCode>General</c:formatCode>
                <c:ptCount val="114"/>
                <c:pt idx="0">
                  <c:v>12.024999999999999</c:v>
                </c:pt>
                <c:pt idx="1">
                  <c:v>13.785</c:v>
                </c:pt>
                <c:pt idx="2">
                  <c:v>12.285</c:v>
                </c:pt>
                <c:pt idx="3">
                  <c:v>14.077500000000001</c:v>
                </c:pt>
                <c:pt idx="4">
                  <c:v>15.9925</c:v>
                </c:pt>
                <c:pt idx="5">
                  <c:v>15.305</c:v>
                </c:pt>
                <c:pt idx="6">
                  <c:v>16.094999999999999</c:v>
                </c:pt>
                <c:pt idx="7">
                  <c:v>16.164999999999999</c:v>
                </c:pt>
                <c:pt idx="8">
                  <c:v>16.244999999999997</c:v>
                </c:pt>
                <c:pt idx="9">
                  <c:v>16.272500000000001</c:v>
                </c:pt>
                <c:pt idx="10">
                  <c:v>16.397500000000001</c:v>
                </c:pt>
                <c:pt idx="11">
                  <c:v>16.46</c:v>
                </c:pt>
                <c:pt idx="12">
                  <c:v>14.135000000000002</c:v>
                </c:pt>
                <c:pt idx="13">
                  <c:v>13.38785</c:v>
                </c:pt>
                <c:pt idx="14">
                  <c:v>12.320350000000001</c:v>
                </c:pt>
                <c:pt idx="15">
                  <c:v>11.737500000000001</c:v>
                </c:pt>
                <c:pt idx="16">
                  <c:v>13.5025</c:v>
                </c:pt>
                <c:pt idx="17">
                  <c:v>13.32</c:v>
                </c:pt>
                <c:pt idx="18">
                  <c:v>13.7675</c:v>
                </c:pt>
                <c:pt idx="19">
                  <c:v>14.198</c:v>
                </c:pt>
                <c:pt idx="20">
                  <c:v>10.913</c:v>
                </c:pt>
                <c:pt idx="21">
                  <c:v>10.09</c:v>
                </c:pt>
                <c:pt idx="22">
                  <c:v>13.725</c:v>
                </c:pt>
                <c:pt idx="23">
                  <c:v>15.19</c:v>
                </c:pt>
                <c:pt idx="24">
                  <c:v>15.4575</c:v>
                </c:pt>
                <c:pt idx="25">
                  <c:v>15.305</c:v>
                </c:pt>
                <c:pt idx="26">
                  <c:v>15.2925</c:v>
                </c:pt>
                <c:pt idx="27">
                  <c:v>15.635</c:v>
                </c:pt>
                <c:pt idx="28">
                  <c:v>16.037500000000001</c:v>
                </c:pt>
                <c:pt idx="29">
                  <c:v>16.0075</c:v>
                </c:pt>
                <c:pt idx="30">
                  <c:v>16.189999999999998</c:v>
                </c:pt>
                <c:pt idx="31">
                  <c:v>15.945</c:v>
                </c:pt>
                <c:pt idx="32">
                  <c:v>15.715</c:v>
                </c:pt>
                <c:pt idx="33">
                  <c:v>19.21</c:v>
                </c:pt>
                <c:pt idx="34">
                  <c:v>18.905000000000001</c:v>
                </c:pt>
                <c:pt idx="35">
                  <c:v>16.9025</c:v>
                </c:pt>
                <c:pt idx="36">
                  <c:v>17.287500000000001</c:v>
                </c:pt>
                <c:pt idx="37">
                  <c:v>16.1175</c:v>
                </c:pt>
                <c:pt idx="38">
                  <c:v>13.5175</c:v>
                </c:pt>
                <c:pt idx="39">
                  <c:v>13.34</c:v>
                </c:pt>
                <c:pt idx="40">
                  <c:v>15.0725</c:v>
                </c:pt>
                <c:pt idx="41">
                  <c:v>14.76</c:v>
                </c:pt>
                <c:pt idx="42">
                  <c:v>14.9275</c:v>
                </c:pt>
                <c:pt idx="43">
                  <c:v>14.91</c:v>
                </c:pt>
                <c:pt idx="44">
                  <c:v>15.120000000000001</c:v>
                </c:pt>
                <c:pt idx="45">
                  <c:v>14.0825</c:v>
                </c:pt>
                <c:pt idx="46">
                  <c:v>10.30625</c:v>
                </c:pt>
                <c:pt idx="47">
                  <c:v>11.008749999999999</c:v>
                </c:pt>
                <c:pt idx="48">
                  <c:v>12.914999999999999</c:v>
                </c:pt>
                <c:pt idx="49">
                  <c:v>12.172499999999999</c:v>
                </c:pt>
                <c:pt idx="50">
                  <c:v>10.715</c:v>
                </c:pt>
                <c:pt idx="51">
                  <c:v>11.965</c:v>
                </c:pt>
                <c:pt idx="52">
                  <c:v>15.545</c:v>
                </c:pt>
                <c:pt idx="53">
                  <c:v>15.8575</c:v>
                </c:pt>
                <c:pt idx="54">
                  <c:v>14.760000000000002</c:v>
                </c:pt>
                <c:pt idx="55">
                  <c:v>14.815</c:v>
                </c:pt>
                <c:pt idx="56">
                  <c:v>16.079999999999998</c:v>
                </c:pt>
                <c:pt idx="57">
                  <c:v>16.137499999999999</c:v>
                </c:pt>
                <c:pt idx="58">
                  <c:v>15.780000000000001</c:v>
                </c:pt>
                <c:pt idx="59">
                  <c:v>15.4975</c:v>
                </c:pt>
                <c:pt idx="60">
                  <c:v>15.285</c:v>
                </c:pt>
                <c:pt idx="61">
                  <c:v>15.182500000000001</c:v>
                </c:pt>
                <c:pt idx="62">
                  <c:v>14.34</c:v>
                </c:pt>
                <c:pt idx="63">
                  <c:v>12.377500000000001</c:v>
                </c:pt>
                <c:pt idx="64">
                  <c:v>11.102499999999999</c:v>
                </c:pt>
                <c:pt idx="65">
                  <c:v>12.67</c:v>
                </c:pt>
                <c:pt idx="66">
                  <c:v>15.102499999999999</c:v>
                </c:pt>
                <c:pt idx="67">
                  <c:v>13.0175</c:v>
                </c:pt>
                <c:pt idx="68">
                  <c:v>12.85</c:v>
                </c:pt>
                <c:pt idx="69">
                  <c:v>15.407499999999999</c:v>
                </c:pt>
                <c:pt idx="70">
                  <c:v>15.850000000000001</c:v>
                </c:pt>
                <c:pt idx="71">
                  <c:v>12.8125</c:v>
                </c:pt>
                <c:pt idx="72">
                  <c:v>12.940999999999999</c:v>
                </c:pt>
                <c:pt idx="73">
                  <c:v>16.172000000000001</c:v>
                </c:pt>
                <c:pt idx="74">
                  <c:v>16.243500000000001</c:v>
                </c:pt>
                <c:pt idx="75">
                  <c:v>16.2425</c:v>
                </c:pt>
                <c:pt idx="76">
                  <c:v>16.070999999999998</c:v>
                </c:pt>
                <c:pt idx="77">
                  <c:v>15.9185</c:v>
                </c:pt>
                <c:pt idx="78">
                  <c:v>15.6175</c:v>
                </c:pt>
                <c:pt idx="79">
                  <c:v>14.477499999999999</c:v>
                </c:pt>
                <c:pt idx="80">
                  <c:v>14.6395</c:v>
                </c:pt>
                <c:pt idx="81">
                  <c:v>15.669499999999999</c:v>
                </c:pt>
                <c:pt idx="82">
                  <c:v>14.1325</c:v>
                </c:pt>
                <c:pt idx="83">
                  <c:v>12.6425</c:v>
                </c:pt>
                <c:pt idx="84">
                  <c:v>13.824999999999999</c:v>
                </c:pt>
                <c:pt idx="85">
                  <c:v>14.550899999999999</c:v>
                </c:pt>
                <c:pt idx="86">
                  <c:v>14.4734</c:v>
                </c:pt>
                <c:pt idx="87">
                  <c:v>13.824999999999999</c:v>
                </c:pt>
                <c:pt idx="88">
                  <c:v>12.92</c:v>
                </c:pt>
                <c:pt idx="89">
                  <c:v>12.782499999999999</c:v>
                </c:pt>
                <c:pt idx="90">
                  <c:v>12.5</c:v>
                </c:pt>
                <c:pt idx="91">
                  <c:v>12.442499999999999</c:v>
                </c:pt>
                <c:pt idx="92">
                  <c:v>11.80875</c:v>
                </c:pt>
                <c:pt idx="93">
                  <c:v>10.186250000000001</c:v>
                </c:pt>
                <c:pt idx="94">
                  <c:v>9.0025000000000013</c:v>
                </c:pt>
                <c:pt idx="95">
                  <c:v>9.1675000000000004</c:v>
                </c:pt>
                <c:pt idx="96">
                  <c:v>6.69</c:v>
                </c:pt>
                <c:pt idx="97">
                  <c:v>3.5350000000000001</c:v>
                </c:pt>
                <c:pt idx="98">
                  <c:v>3.7509999999999999</c:v>
                </c:pt>
                <c:pt idx="99">
                  <c:v>4.6395</c:v>
                </c:pt>
                <c:pt idx="100">
                  <c:v>4.8585000000000003</c:v>
                </c:pt>
                <c:pt idx="101">
                  <c:v>4.9550000000000001</c:v>
                </c:pt>
                <c:pt idx="102">
                  <c:v>4.4424999999999999</c:v>
                </c:pt>
                <c:pt idx="103">
                  <c:v>4.3624999999999998</c:v>
                </c:pt>
                <c:pt idx="104">
                  <c:v>4.8</c:v>
                </c:pt>
                <c:pt idx="105">
                  <c:v>4.9375</c:v>
                </c:pt>
                <c:pt idx="106">
                  <c:v>5.0199999999999996</c:v>
                </c:pt>
                <c:pt idx="107">
                  <c:v>7.6974999999999998</c:v>
                </c:pt>
                <c:pt idx="108">
                  <c:v>10.177499999999998</c:v>
                </c:pt>
                <c:pt idx="109">
                  <c:v>10.122499999999999</c:v>
                </c:pt>
                <c:pt idx="110">
                  <c:v>10.225</c:v>
                </c:pt>
                <c:pt idx="111">
                  <c:v>10.204999999999998</c:v>
                </c:pt>
                <c:pt idx="112">
                  <c:v>10.047499999999999</c:v>
                </c:pt>
                <c:pt idx="113">
                  <c:v>9.6775000000000002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A8-49BF-9D81-F8A881867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17184"/>
        <c:axId val="736126696"/>
      </c:lineChart>
      <c:catAx>
        <c:axId val="7361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6696"/>
        <c:crosses val="autoZero"/>
        <c:auto val="1"/>
        <c:lblAlgn val="ctr"/>
        <c:lblOffset val="100"/>
        <c:noMultiLvlLbl val="0"/>
      </c:catAx>
      <c:valAx>
        <c:axId val="7361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390162480977E-2"/>
          <c:y val="1.6456987820342682E-2"/>
          <c:w val="0.79381226162383667"/>
          <c:h val="0.81936099560588638"/>
        </c:manualLayout>
      </c:layout>
      <c:lineChart>
        <c:grouping val="standard"/>
        <c:varyColors val="0"/>
        <c:ser>
          <c:idx val="0"/>
          <c:order val="0"/>
          <c:tx>
            <c:v>Valoare actuala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'3MA'!$B$7:$B$119</c:f>
              <c:numCache>
                <c:formatCode>General</c:formatCode>
                <c:ptCount val="113"/>
                <c:pt idx="0">
                  <c:v>10.68</c:v>
                </c:pt>
                <c:pt idx="1">
                  <c:v>17.475000000000001</c:v>
                </c:pt>
                <c:pt idx="2">
                  <c:v>14.51</c:v>
                </c:pt>
                <c:pt idx="3">
                  <c:v>16.100000000000001</c:v>
                </c:pt>
                <c:pt idx="4">
                  <c:v>16.09</c:v>
                </c:pt>
                <c:pt idx="5">
                  <c:v>16.239999999999998</c:v>
                </c:pt>
                <c:pt idx="6">
                  <c:v>16.25</c:v>
                </c:pt>
                <c:pt idx="7">
                  <c:v>16.295000000000002</c:v>
                </c:pt>
                <c:pt idx="8">
                  <c:v>16.5</c:v>
                </c:pt>
                <c:pt idx="9">
                  <c:v>16.420000000000002</c:v>
                </c:pt>
                <c:pt idx="10">
                  <c:v>11.85</c:v>
                </c:pt>
                <c:pt idx="11">
                  <c:v>14.925700000000001</c:v>
                </c:pt>
                <c:pt idx="12">
                  <c:v>9.7149999999999999</c:v>
                </c:pt>
                <c:pt idx="13">
                  <c:v>13.76</c:v>
                </c:pt>
                <c:pt idx="14">
                  <c:v>13.244999999999999</c:v>
                </c:pt>
                <c:pt idx="15">
                  <c:v>13.395</c:v>
                </c:pt>
                <c:pt idx="16">
                  <c:v>14.14</c:v>
                </c:pt>
                <c:pt idx="17">
                  <c:v>14.256</c:v>
                </c:pt>
                <c:pt idx="18">
                  <c:v>7.57</c:v>
                </c:pt>
                <c:pt idx="19">
                  <c:v>12.61</c:v>
                </c:pt>
                <c:pt idx="20">
                  <c:v>14.84</c:v>
                </c:pt>
                <c:pt idx="21">
                  <c:v>15.54</c:v>
                </c:pt>
                <c:pt idx="22">
                  <c:v>15.375</c:v>
                </c:pt>
                <c:pt idx="23">
                  <c:v>15.234999999999999</c:v>
                </c:pt>
                <c:pt idx="24">
                  <c:v>15.35</c:v>
                </c:pt>
                <c:pt idx="25">
                  <c:v>15.92</c:v>
                </c:pt>
                <c:pt idx="26">
                  <c:v>16.155000000000001</c:v>
                </c:pt>
                <c:pt idx="27">
                  <c:v>15.86</c:v>
                </c:pt>
                <c:pt idx="28">
                  <c:v>16.52</c:v>
                </c:pt>
                <c:pt idx="29">
                  <c:v>15.37</c:v>
                </c:pt>
                <c:pt idx="30">
                  <c:v>16.059999999999999</c:v>
                </c:pt>
                <c:pt idx="31">
                  <c:v>22.36</c:v>
                </c:pt>
                <c:pt idx="32">
                  <c:v>15.45</c:v>
                </c:pt>
                <c:pt idx="33">
                  <c:v>18.355</c:v>
                </c:pt>
                <c:pt idx="34">
                  <c:v>16.22</c:v>
                </c:pt>
                <c:pt idx="35">
                  <c:v>16.015000000000001</c:v>
                </c:pt>
                <c:pt idx="36">
                  <c:v>11.02</c:v>
                </c:pt>
                <c:pt idx="37">
                  <c:v>15.66</c:v>
                </c:pt>
                <c:pt idx="38">
                  <c:v>14.484999999999999</c:v>
                </c:pt>
                <c:pt idx="39">
                  <c:v>15.035</c:v>
                </c:pt>
                <c:pt idx="40">
                  <c:v>14.82</c:v>
                </c:pt>
                <c:pt idx="41">
                  <c:v>15</c:v>
                </c:pt>
                <c:pt idx="42">
                  <c:v>15.24</c:v>
                </c:pt>
                <c:pt idx="43">
                  <c:v>12.925000000000001</c:v>
                </c:pt>
                <c:pt idx="44">
                  <c:v>7.6875</c:v>
                </c:pt>
                <c:pt idx="45">
                  <c:v>14.33</c:v>
                </c:pt>
                <c:pt idx="46">
                  <c:v>11.5</c:v>
                </c:pt>
                <c:pt idx="47">
                  <c:v>12.845000000000001</c:v>
                </c:pt>
                <c:pt idx="48">
                  <c:v>8.5850000000000009</c:v>
                </c:pt>
                <c:pt idx="49">
                  <c:v>15.345000000000001</c:v>
                </c:pt>
                <c:pt idx="50">
                  <c:v>15.744999999999999</c:v>
                </c:pt>
                <c:pt idx="51">
                  <c:v>15.97</c:v>
                </c:pt>
                <c:pt idx="52">
                  <c:v>13.55</c:v>
                </c:pt>
                <c:pt idx="53">
                  <c:v>16.079999999999998</c:v>
                </c:pt>
                <c:pt idx="54">
                  <c:v>16.079999999999998</c:v>
                </c:pt>
                <c:pt idx="55">
                  <c:v>16.195</c:v>
                </c:pt>
                <c:pt idx="56">
                  <c:v>15.365</c:v>
                </c:pt>
                <c:pt idx="57">
                  <c:v>15.63</c:v>
                </c:pt>
                <c:pt idx="58">
                  <c:v>14.94</c:v>
                </c:pt>
                <c:pt idx="59">
                  <c:v>15.425000000000001</c:v>
                </c:pt>
                <c:pt idx="60">
                  <c:v>13.255000000000001</c:v>
                </c:pt>
                <c:pt idx="61">
                  <c:v>11.5</c:v>
                </c:pt>
                <c:pt idx="62">
                  <c:v>10.705</c:v>
                </c:pt>
                <c:pt idx="63">
                  <c:v>14.635</c:v>
                </c:pt>
                <c:pt idx="64">
                  <c:v>15.57</c:v>
                </c:pt>
                <c:pt idx="65">
                  <c:v>10.465</c:v>
                </c:pt>
                <c:pt idx="66">
                  <c:v>15.234999999999999</c:v>
                </c:pt>
                <c:pt idx="67">
                  <c:v>15.58</c:v>
                </c:pt>
                <c:pt idx="68">
                  <c:v>16.12</c:v>
                </c:pt>
                <c:pt idx="69">
                  <c:v>9.5050000000000008</c:v>
                </c:pt>
                <c:pt idx="70">
                  <c:v>16.376999999999999</c:v>
                </c:pt>
                <c:pt idx="71">
                  <c:v>15.967000000000001</c:v>
                </c:pt>
                <c:pt idx="72">
                  <c:v>16.52</c:v>
                </c:pt>
                <c:pt idx="73">
                  <c:v>15.965</c:v>
                </c:pt>
                <c:pt idx="74">
                  <c:v>16.177</c:v>
                </c:pt>
                <c:pt idx="75">
                  <c:v>15.66</c:v>
                </c:pt>
                <c:pt idx="76">
                  <c:v>15.574999999999999</c:v>
                </c:pt>
                <c:pt idx="77">
                  <c:v>13.38</c:v>
                </c:pt>
                <c:pt idx="78">
                  <c:v>15.898999999999999</c:v>
                </c:pt>
                <c:pt idx="79">
                  <c:v>15.44</c:v>
                </c:pt>
                <c:pt idx="80">
                  <c:v>12.824999999999999</c:v>
                </c:pt>
                <c:pt idx="81">
                  <c:v>12.46</c:v>
                </c:pt>
                <c:pt idx="82">
                  <c:v>15.19</c:v>
                </c:pt>
                <c:pt idx="83">
                  <c:v>13.911799999999999</c:v>
                </c:pt>
                <c:pt idx="84">
                  <c:v>15.035</c:v>
                </c:pt>
                <c:pt idx="85">
                  <c:v>12.615</c:v>
                </c:pt>
                <c:pt idx="86">
                  <c:v>13.225</c:v>
                </c:pt>
                <c:pt idx="87">
                  <c:v>12.34</c:v>
                </c:pt>
                <c:pt idx="88">
                  <c:v>12.66</c:v>
                </c:pt>
                <c:pt idx="89">
                  <c:v>12.225</c:v>
                </c:pt>
                <c:pt idx="90">
                  <c:v>11.3925</c:v>
                </c:pt>
                <c:pt idx="91">
                  <c:v>8.98</c:v>
                </c:pt>
                <c:pt idx="92">
                  <c:v>9.0250000000000004</c:v>
                </c:pt>
                <c:pt idx="93">
                  <c:v>9.31</c:v>
                </c:pt>
                <c:pt idx="94">
                  <c:v>4.07</c:v>
                </c:pt>
                <c:pt idx="95">
                  <c:v>3</c:v>
                </c:pt>
                <c:pt idx="96">
                  <c:v>4.5019999999999998</c:v>
                </c:pt>
                <c:pt idx="97">
                  <c:v>4.7770000000000001</c:v>
                </c:pt>
                <c:pt idx="98">
                  <c:v>4.9400000000000004</c:v>
                </c:pt>
                <c:pt idx="99">
                  <c:v>4.97</c:v>
                </c:pt>
                <c:pt idx="100">
                  <c:v>3.915</c:v>
                </c:pt>
                <c:pt idx="101">
                  <c:v>4.8099999999999996</c:v>
                </c:pt>
                <c:pt idx="102">
                  <c:v>4.79</c:v>
                </c:pt>
                <c:pt idx="103">
                  <c:v>5.085</c:v>
                </c:pt>
                <c:pt idx="104">
                  <c:v>4.9550000000000001</c:v>
                </c:pt>
                <c:pt idx="105">
                  <c:v>10.44</c:v>
                </c:pt>
                <c:pt idx="106">
                  <c:v>9.9149999999999991</c:v>
                </c:pt>
                <c:pt idx="107">
                  <c:v>10.33</c:v>
                </c:pt>
                <c:pt idx="108">
                  <c:v>10.119999999999999</c:v>
                </c:pt>
                <c:pt idx="109">
                  <c:v>10.29</c:v>
                </c:pt>
                <c:pt idx="110">
                  <c:v>9.8049999999999997</c:v>
                </c:pt>
                <c:pt idx="111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3-4868-870A-ACC6418768CD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'3MA'!$C$7:$C$119</c:f>
              <c:numCache>
                <c:formatCode>General</c:formatCode>
                <c:ptCount val="113"/>
                <c:pt idx="0">
                  <c:v>12.646666666666667</c:v>
                </c:pt>
                <c:pt idx="1">
                  <c:v>14.077500000000001</c:v>
                </c:pt>
                <c:pt idx="2">
                  <c:v>15.9925</c:v>
                </c:pt>
                <c:pt idx="3">
                  <c:v>15.305</c:v>
                </c:pt>
                <c:pt idx="4">
                  <c:v>16.094999999999999</c:v>
                </c:pt>
                <c:pt idx="5">
                  <c:v>16.164999999999999</c:v>
                </c:pt>
                <c:pt idx="6">
                  <c:v>16.244999999999997</c:v>
                </c:pt>
                <c:pt idx="7">
                  <c:v>16.272500000000001</c:v>
                </c:pt>
                <c:pt idx="8">
                  <c:v>16.397500000000001</c:v>
                </c:pt>
                <c:pt idx="9">
                  <c:v>16.46</c:v>
                </c:pt>
                <c:pt idx="10">
                  <c:v>14.135000000000002</c:v>
                </c:pt>
                <c:pt idx="11">
                  <c:v>13.38785</c:v>
                </c:pt>
                <c:pt idx="12">
                  <c:v>12.320350000000001</c:v>
                </c:pt>
                <c:pt idx="13">
                  <c:v>11.737500000000001</c:v>
                </c:pt>
                <c:pt idx="14">
                  <c:v>13.5025</c:v>
                </c:pt>
                <c:pt idx="15">
                  <c:v>13.32</c:v>
                </c:pt>
                <c:pt idx="16">
                  <c:v>13.7675</c:v>
                </c:pt>
                <c:pt idx="17">
                  <c:v>14.198</c:v>
                </c:pt>
                <c:pt idx="18">
                  <c:v>10.913</c:v>
                </c:pt>
                <c:pt idx="19">
                  <c:v>10.09</c:v>
                </c:pt>
                <c:pt idx="20">
                  <c:v>13.725</c:v>
                </c:pt>
                <c:pt idx="21">
                  <c:v>15.19</c:v>
                </c:pt>
                <c:pt idx="22">
                  <c:v>15.4575</c:v>
                </c:pt>
                <c:pt idx="23">
                  <c:v>15.305</c:v>
                </c:pt>
                <c:pt idx="24">
                  <c:v>15.2925</c:v>
                </c:pt>
                <c:pt idx="25">
                  <c:v>15.635</c:v>
                </c:pt>
                <c:pt idx="26">
                  <c:v>16.037500000000001</c:v>
                </c:pt>
                <c:pt idx="27">
                  <c:v>16.0075</c:v>
                </c:pt>
                <c:pt idx="28">
                  <c:v>16.189999999999998</c:v>
                </c:pt>
                <c:pt idx="29">
                  <c:v>15.945</c:v>
                </c:pt>
                <c:pt idx="30">
                  <c:v>15.715</c:v>
                </c:pt>
                <c:pt idx="31">
                  <c:v>19.21</c:v>
                </c:pt>
                <c:pt idx="32">
                  <c:v>18.905000000000001</c:v>
                </c:pt>
                <c:pt idx="33">
                  <c:v>16.9025</c:v>
                </c:pt>
                <c:pt idx="34">
                  <c:v>17.287500000000001</c:v>
                </c:pt>
                <c:pt idx="35">
                  <c:v>16.1175</c:v>
                </c:pt>
                <c:pt idx="36">
                  <c:v>13.5175</c:v>
                </c:pt>
                <c:pt idx="37">
                  <c:v>13.34</c:v>
                </c:pt>
                <c:pt idx="38">
                  <c:v>15.0725</c:v>
                </c:pt>
                <c:pt idx="39">
                  <c:v>14.76</c:v>
                </c:pt>
                <c:pt idx="40">
                  <c:v>14.9275</c:v>
                </c:pt>
                <c:pt idx="41">
                  <c:v>14.91</c:v>
                </c:pt>
                <c:pt idx="42">
                  <c:v>15.120000000000001</c:v>
                </c:pt>
                <c:pt idx="43">
                  <c:v>14.0825</c:v>
                </c:pt>
                <c:pt idx="44">
                  <c:v>10.30625</c:v>
                </c:pt>
                <c:pt idx="45">
                  <c:v>11.008749999999999</c:v>
                </c:pt>
                <c:pt idx="46">
                  <c:v>12.914999999999999</c:v>
                </c:pt>
                <c:pt idx="47">
                  <c:v>12.172499999999999</c:v>
                </c:pt>
                <c:pt idx="48">
                  <c:v>10.715</c:v>
                </c:pt>
                <c:pt idx="49">
                  <c:v>11.965</c:v>
                </c:pt>
                <c:pt idx="50">
                  <c:v>15.545</c:v>
                </c:pt>
                <c:pt idx="51">
                  <c:v>15.8575</c:v>
                </c:pt>
                <c:pt idx="52">
                  <c:v>14.760000000000002</c:v>
                </c:pt>
                <c:pt idx="53">
                  <c:v>14.815</c:v>
                </c:pt>
                <c:pt idx="54">
                  <c:v>16.079999999999998</c:v>
                </c:pt>
                <c:pt idx="55">
                  <c:v>16.137499999999999</c:v>
                </c:pt>
                <c:pt idx="56">
                  <c:v>15.780000000000001</c:v>
                </c:pt>
                <c:pt idx="57">
                  <c:v>15.4975</c:v>
                </c:pt>
                <c:pt idx="58">
                  <c:v>15.285</c:v>
                </c:pt>
                <c:pt idx="59">
                  <c:v>15.182500000000001</c:v>
                </c:pt>
                <c:pt idx="60">
                  <c:v>14.34</c:v>
                </c:pt>
                <c:pt idx="61">
                  <c:v>12.377500000000001</c:v>
                </c:pt>
                <c:pt idx="62">
                  <c:v>11.102499999999999</c:v>
                </c:pt>
                <c:pt idx="63">
                  <c:v>12.67</c:v>
                </c:pt>
                <c:pt idx="64">
                  <c:v>15.102499999999999</c:v>
                </c:pt>
                <c:pt idx="65">
                  <c:v>13.0175</c:v>
                </c:pt>
                <c:pt idx="66">
                  <c:v>12.85</c:v>
                </c:pt>
                <c:pt idx="67">
                  <c:v>15.407499999999999</c:v>
                </c:pt>
                <c:pt idx="68">
                  <c:v>15.850000000000001</c:v>
                </c:pt>
                <c:pt idx="69">
                  <c:v>12.8125</c:v>
                </c:pt>
                <c:pt idx="70">
                  <c:v>12.940999999999999</c:v>
                </c:pt>
                <c:pt idx="71">
                  <c:v>16.172000000000001</c:v>
                </c:pt>
                <c:pt idx="72">
                  <c:v>16.243500000000001</c:v>
                </c:pt>
                <c:pt idx="73">
                  <c:v>16.2425</c:v>
                </c:pt>
                <c:pt idx="74">
                  <c:v>16.070999999999998</c:v>
                </c:pt>
                <c:pt idx="75">
                  <c:v>15.9185</c:v>
                </c:pt>
                <c:pt idx="76">
                  <c:v>15.6175</c:v>
                </c:pt>
                <c:pt idx="77">
                  <c:v>14.477499999999999</c:v>
                </c:pt>
                <c:pt idx="78">
                  <c:v>14.6395</c:v>
                </c:pt>
                <c:pt idx="79">
                  <c:v>15.669499999999999</c:v>
                </c:pt>
                <c:pt idx="80">
                  <c:v>14.1325</c:v>
                </c:pt>
                <c:pt idx="81">
                  <c:v>12.6425</c:v>
                </c:pt>
                <c:pt idx="82">
                  <c:v>13.824999999999999</c:v>
                </c:pt>
                <c:pt idx="83">
                  <c:v>14.550899999999999</c:v>
                </c:pt>
                <c:pt idx="84">
                  <c:v>14.4734</c:v>
                </c:pt>
                <c:pt idx="85">
                  <c:v>13.824999999999999</c:v>
                </c:pt>
                <c:pt idx="86">
                  <c:v>12.92</c:v>
                </c:pt>
                <c:pt idx="87">
                  <c:v>12.782499999999999</c:v>
                </c:pt>
                <c:pt idx="88">
                  <c:v>12.5</c:v>
                </c:pt>
                <c:pt idx="89">
                  <c:v>12.442499999999999</c:v>
                </c:pt>
                <c:pt idx="90">
                  <c:v>11.80875</c:v>
                </c:pt>
                <c:pt idx="91">
                  <c:v>10.186250000000001</c:v>
                </c:pt>
                <c:pt idx="92">
                  <c:v>9.0025000000000013</c:v>
                </c:pt>
                <c:pt idx="93">
                  <c:v>9.1675000000000004</c:v>
                </c:pt>
                <c:pt idx="94">
                  <c:v>6.69</c:v>
                </c:pt>
                <c:pt idx="95">
                  <c:v>3.5350000000000001</c:v>
                </c:pt>
                <c:pt idx="96">
                  <c:v>3.7509999999999999</c:v>
                </c:pt>
                <c:pt idx="97">
                  <c:v>4.6395</c:v>
                </c:pt>
                <c:pt idx="98">
                  <c:v>4.8585000000000003</c:v>
                </c:pt>
                <c:pt idx="99">
                  <c:v>4.9550000000000001</c:v>
                </c:pt>
                <c:pt idx="100">
                  <c:v>4.4424999999999999</c:v>
                </c:pt>
                <c:pt idx="101">
                  <c:v>4.3624999999999998</c:v>
                </c:pt>
                <c:pt idx="102">
                  <c:v>4.8</c:v>
                </c:pt>
                <c:pt idx="103">
                  <c:v>4.9375</c:v>
                </c:pt>
                <c:pt idx="104">
                  <c:v>5.0199999999999996</c:v>
                </c:pt>
                <c:pt idx="105">
                  <c:v>7.6974999999999998</c:v>
                </c:pt>
                <c:pt idx="106">
                  <c:v>10.177499999999998</c:v>
                </c:pt>
                <c:pt idx="107">
                  <c:v>10.122499999999999</c:v>
                </c:pt>
                <c:pt idx="108">
                  <c:v>10.225</c:v>
                </c:pt>
                <c:pt idx="109">
                  <c:v>10.204999999999998</c:v>
                </c:pt>
                <c:pt idx="110">
                  <c:v>10.047499999999999</c:v>
                </c:pt>
                <c:pt idx="111">
                  <c:v>9.6775000000000002</c:v>
                </c:pt>
                <c:pt idx="112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3-4868-870A-ACC641876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17184"/>
        <c:axId val="736126696"/>
      </c:lineChart>
      <c:catAx>
        <c:axId val="7361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6696"/>
        <c:crosses val="autoZero"/>
        <c:auto val="1"/>
        <c:lblAlgn val="ctr"/>
        <c:lblOffset val="100"/>
        <c:noMultiLvlLbl val="0"/>
      </c:catAx>
      <c:valAx>
        <c:axId val="7361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2WMA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390162480977E-2"/>
          <c:y val="1.6456987820342682E-2"/>
          <c:w val="0.79381226162383667"/>
          <c:h val="0.81936099560588638"/>
        </c:manualLayout>
      </c:layout>
      <c:lineChart>
        <c:grouping val="standard"/>
        <c:varyColors val="0"/>
        <c:ser>
          <c:idx val="0"/>
          <c:order val="0"/>
          <c:tx>
            <c:v>Valoare actuala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'2WMA'!$B$6:$B$119</c:f>
              <c:numCache>
                <c:formatCode>General</c:formatCode>
                <c:ptCount val="114"/>
                <c:pt idx="0">
                  <c:v>13.89</c:v>
                </c:pt>
                <c:pt idx="1">
                  <c:v>10.68</c:v>
                </c:pt>
                <c:pt idx="2">
                  <c:v>17.475000000000001</c:v>
                </c:pt>
                <c:pt idx="3">
                  <c:v>14.51</c:v>
                </c:pt>
                <c:pt idx="4">
                  <c:v>16.100000000000001</c:v>
                </c:pt>
                <c:pt idx="5">
                  <c:v>16.09</c:v>
                </c:pt>
                <c:pt idx="6">
                  <c:v>16.239999999999998</c:v>
                </c:pt>
                <c:pt idx="7">
                  <c:v>16.25</c:v>
                </c:pt>
                <c:pt idx="8">
                  <c:v>16.295000000000002</c:v>
                </c:pt>
                <c:pt idx="9">
                  <c:v>16.5</c:v>
                </c:pt>
                <c:pt idx="10">
                  <c:v>16.420000000000002</c:v>
                </c:pt>
                <c:pt idx="11">
                  <c:v>11.85</c:v>
                </c:pt>
                <c:pt idx="12">
                  <c:v>14.925700000000001</c:v>
                </c:pt>
                <c:pt idx="13">
                  <c:v>9.7149999999999999</c:v>
                </c:pt>
                <c:pt idx="14">
                  <c:v>13.76</c:v>
                </c:pt>
                <c:pt idx="15">
                  <c:v>13.244999999999999</c:v>
                </c:pt>
                <c:pt idx="16">
                  <c:v>13.395</c:v>
                </c:pt>
                <c:pt idx="17">
                  <c:v>14.14</c:v>
                </c:pt>
                <c:pt idx="18">
                  <c:v>14.256</c:v>
                </c:pt>
                <c:pt idx="19">
                  <c:v>7.57</c:v>
                </c:pt>
                <c:pt idx="20">
                  <c:v>12.61</c:v>
                </c:pt>
                <c:pt idx="21">
                  <c:v>14.84</c:v>
                </c:pt>
                <c:pt idx="22">
                  <c:v>15.54</c:v>
                </c:pt>
                <c:pt idx="23">
                  <c:v>15.375</c:v>
                </c:pt>
                <c:pt idx="24">
                  <c:v>15.234999999999999</c:v>
                </c:pt>
                <c:pt idx="25">
                  <c:v>15.35</c:v>
                </c:pt>
                <c:pt idx="26">
                  <c:v>15.92</c:v>
                </c:pt>
                <c:pt idx="27">
                  <c:v>16.155000000000001</c:v>
                </c:pt>
                <c:pt idx="28">
                  <c:v>15.86</c:v>
                </c:pt>
                <c:pt idx="29">
                  <c:v>16.52</c:v>
                </c:pt>
                <c:pt idx="30">
                  <c:v>15.37</c:v>
                </c:pt>
                <c:pt idx="31">
                  <c:v>16.059999999999999</c:v>
                </c:pt>
                <c:pt idx="32">
                  <c:v>22.36</c:v>
                </c:pt>
                <c:pt idx="33">
                  <c:v>15.45</c:v>
                </c:pt>
                <c:pt idx="34">
                  <c:v>18.355</c:v>
                </c:pt>
                <c:pt idx="35">
                  <c:v>16.22</c:v>
                </c:pt>
                <c:pt idx="36">
                  <c:v>16.015000000000001</c:v>
                </c:pt>
                <c:pt idx="37">
                  <c:v>11.02</c:v>
                </c:pt>
                <c:pt idx="38">
                  <c:v>15.66</c:v>
                </c:pt>
                <c:pt idx="39">
                  <c:v>14.484999999999999</c:v>
                </c:pt>
                <c:pt idx="40">
                  <c:v>15.035</c:v>
                </c:pt>
                <c:pt idx="41">
                  <c:v>14.82</c:v>
                </c:pt>
                <c:pt idx="42">
                  <c:v>15</c:v>
                </c:pt>
                <c:pt idx="43">
                  <c:v>15.24</c:v>
                </c:pt>
                <c:pt idx="44">
                  <c:v>12.925000000000001</c:v>
                </c:pt>
                <c:pt idx="45">
                  <c:v>7.6875</c:v>
                </c:pt>
                <c:pt idx="46">
                  <c:v>14.33</c:v>
                </c:pt>
                <c:pt idx="47">
                  <c:v>11.5</c:v>
                </c:pt>
                <c:pt idx="48">
                  <c:v>12.845000000000001</c:v>
                </c:pt>
                <c:pt idx="49">
                  <c:v>8.5850000000000009</c:v>
                </c:pt>
                <c:pt idx="50">
                  <c:v>15.345000000000001</c:v>
                </c:pt>
                <c:pt idx="51">
                  <c:v>15.744999999999999</c:v>
                </c:pt>
                <c:pt idx="52">
                  <c:v>15.97</c:v>
                </c:pt>
                <c:pt idx="53">
                  <c:v>13.55</c:v>
                </c:pt>
                <c:pt idx="54">
                  <c:v>16.079999999999998</c:v>
                </c:pt>
                <c:pt idx="55">
                  <c:v>16.079999999999998</c:v>
                </c:pt>
                <c:pt idx="56">
                  <c:v>16.195</c:v>
                </c:pt>
                <c:pt idx="57">
                  <c:v>15.365</c:v>
                </c:pt>
                <c:pt idx="58">
                  <c:v>15.63</c:v>
                </c:pt>
                <c:pt idx="59">
                  <c:v>14.94</c:v>
                </c:pt>
                <c:pt idx="60">
                  <c:v>15.425000000000001</c:v>
                </c:pt>
                <c:pt idx="61">
                  <c:v>13.255000000000001</c:v>
                </c:pt>
                <c:pt idx="62">
                  <c:v>11.5</c:v>
                </c:pt>
                <c:pt idx="63">
                  <c:v>10.705</c:v>
                </c:pt>
                <c:pt idx="64">
                  <c:v>14.635</c:v>
                </c:pt>
                <c:pt idx="65">
                  <c:v>15.57</c:v>
                </c:pt>
                <c:pt idx="66">
                  <c:v>10.465</c:v>
                </c:pt>
                <c:pt idx="67">
                  <c:v>15.234999999999999</c:v>
                </c:pt>
                <c:pt idx="68">
                  <c:v>15.58</c:v>
                </c:pt>
                <c:pt idx="69">
                  <c:v>16.12</c:v>
                </c:pt>
                <c:pt idx="70">
                  <c:v>9.5050000000000008</c:v>
                </c:pt>
                <c:pt idx="71">
                  <c:v>16.376999999999999</c:v>
                </c:pt>
                <c:pt idx="72">
                  <c:v>15.967000000000001</c:v>
                </c:pt>
                <c:pt idx="73">
                  <c:v>16.52</c:v>
                </c:pt>
                <c:pt idx="74">
                  <c:v>15.965</c:v>
                </c:pt>
                <c:pt idx="75">
                  <c:v>16.177</c:v>
                </c:pt>
                <c:pt idx="76">
                  <c:v>15.66</c:v>
                </c:pt>
                <c:pt idx="77">
                  <c:v>15.574999999999999</c:v>
                </c:pt>
                <c:pt idx="78">
                  <c:v>13.38</c:v>
                </c:pt>
                <c:pt idx="79">
                  <c:v>15.898999999999999</c:v>
                </c:pt>
                <c:pt idx="80">
                  <c:v>15.44</c:v>
                </c:pt>
                <c:pt idx="81">
                  <c:v>12.824999999999999</c:v>
                </c:pt>
                <c:pt idx="82">
                  <c:v>12.46</c:v>
                </c:pt>
                <c:pt idx="83">
                  <c:v>15.19</c:v>
                </c:pt>
                <c:pt idx="84">
                  <c:v>13.911799999999999</c:v>
                </c:pt>
                <c:pt idx="85">
                  <c:v>15.035</c:v>
                </c:pt>
                <c:pt idx="86">
                  <c:v>12.615</c:v>
                </c:pt>
                <c:pt idx="87">
                  <c:v>13.225</c:v>
                </c:pt>
                <c:pt idx="88">
                  <c:v>12.34</c:v>
                </c:pt>
                <c:pt idx="89">
                  <c:v>12.66</c:v>
                </c:pt>
                <c:pt idx="90">
                  <c:v>12.225</c:v>
                </c:pt>
                <c:pt idx="91">
                  <c:v>11.3925</c:v>
                </c:pt>
                <c:pt idx="92">
                  <c:v>8.98</c:v>
                </c:pt>
                <c:pt idx="93">
                  <c:v>9.0250000000000004</c:v>
                </c:pt>
                <c:pt idx="94">
                  <c:v>9.31</c:v>
                </c:pt>
                <c:pt idx="95">
                  <c:v>4.07</c:v>
                </c:pt>
                <c:pt idx="96">
                  <c:v>3</c:v>
                </c:pt>
                <c:pt idx="97">
                  <c:v>4.5019999999999998</c:v>
                </c:pt>
                <c:pt idx="98">
                  <c:v>4.7770000000000001</c:v>
                </c:pt>
                <c:pt idx="99">
                  <c:v>4.9400000000000004</c:v>
                </c:pt>
                <c:pt idx="100">
                  <c:v>4.97</c:v>
                </c:pt>
                <c:pt idx="101">
                  <c:v>3.915</c:v>
                </c:pt>
                <c:pt idx="102">
                  <c:v>4.8099999999999996</c:v>
                </c:pt>
                <c:pt idx="103">
                  <c:v>4.79</c:v>
                </c:pt>
                <c:pt idx="104">
                  <c:v>5.085</c:v>
                </c:pt>
                <c:pt idx="105">
                  <c:v>4.9550000000000001</c:v>
                </c:pt>
                <c:pt idx="106">
                  <c:v>10.44</c:v>
                </c:pt>
                <c:pt idx="107">
                  <c:v>9.9149999999999991</c:v>
                </c:pt>
                <c:pt idx="108">
                  <c:v>10.33</c:v>
                </c:pt>
                <c:pt idx="109">
                  <c:v>10.119999999999999</c:v>
                </c:pt>
                <c:pt idx="110">
                  <c:v>10.29</c:v>
                </c:pt>
                <c:pt idx="111">
                  <c:v>9.8049999999999997</c:v>
                </c:pt>
                <c:pt idx="112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8-4041-9F19-618E28F3C4B8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'2WMA'!$C$6:$C$119</c:f>
              <c:numCache>
                <c:formatCode>General</c:formatCode>
                <c:ptCount val="114"/>
                <c:pt idx="0">
                  <c:v>11.363</c:v>
                </c:pt>
                <c:pt idx="1">
                  <c:v>13.742999999999999</c:v>
                </c:pt>
                <c:pt idx="2">
                  <c:v>12.927</c:v>
                </c:pt>
                <c:pt idx="3">
                  <c:v>12.718499999999999</c:v>
                </c:pt>
                <c:pt idx="4">
                  <c:v>16.5855</c:v>
                </c:pt>
                <c:pt idx="5">
                  <c:v>14.987</c:v>
                </c:pt>
                <c:pt idx="6">
                  <c:v>16.097000000000001</c:v>
                </c:pt>
                <c:pt idx="7">
                  <c:v>16.134999999999998</c:v>
                </c:pt>
                <c:pt idx="8">
                  <c:v>16.242999999999999</c:v>
                </c:pt>
                <c:pt idx="9">
                  <c:v>16.263500000000001</c:v>
                </c:pt>
                <c:pt idx="10">
                  <c:v>16.3565</c:v>
                </c:pt>
                <c:pt idx="11">
                  <c:v>16.475999999999999</c:v>
                </c:pt>
                <c:pt idx="12">
                  <c:v>15.048999999999999</c:v>
                </c:pt>
                <c:pt idx="13">
                  <c:v>12.77271</c:v>
                </c:pt>
                <c:pt idx="14">
                  <c:v>13.362490000000001</c:v>
                </c:pt>
                <c:pt idx="15">
                  <c:v>10.9285</c:v>
                </c:pt>
                <c:pt idx="16">
                  <c:v>13.605499999999999</c:v>
                </c:pt>
                <c:pt idx="17">
                  <c:v>13.29</c:v>
                </c:pt>
                <c:pt idx="18">
                  <c:v>13.618499999999997</c:v>
                </c:pt>
                <c:pt idx="19">
                  <c:v>14.174799999999999</c:v>
                </c:pt>
                <c:pt idx="20">
                  <c:v>12.2502</c:v>
                </c:pt>
                <c:pt idx="21">
                  <c:v>9.081999999999999</c:v>
                </c:pt>
                <c:pt idx="22">
                  <c:v>13.278999999999998</c:v>
                </c:pt>
                <c:pt idx="23">
                  <c:v>15.05</c:v>
                </c:pt>
                <c:pt idx="24">
                  <c:v>15.490499999999997</c:v>
                </c:pt>
                <c:pt idx="25">
                  <c:v>15.332999999999998</c:v>
                </c:pt>
                <c:pt idx="26">
                  <c:v>15.269499999999997</c:v>
                </c:pt>
                <c:pt idx="27">
                  <c:v>15.520999999999999</c:v>
                </c:pt>
                <c:pt idx="28">
                  <c:v>15.990500000000001</c:v>
                </c:pt>
                <c:pt idx="29">
                  <c:v>16.066500000000001</c:v>
                </c:pt>
                <c:pt idx="30">
                  <c:v>16.058</c:v>
                </c:pt>
                <c:pt idx="31">
                  <c:v>16.174999999999997</c:v>
                </c:pt>
                <c:pt idx="32">
                  <c:v>15.576999999999998</c:v>
                </c:pt>
                <c:pt idx="33">
                  <c:v>17.95</c:v>
                </c:pt>
                <c:pt idx="34">
                  <c:v>20.286999999999999</c:v>
                </c:pt>
                <c:pt idx="35">
                  <c:v>16.3215</c:v>
                </c:pt>
                <c:pt idx="36">
                  <c:v>17.714500000000001</c:v>
                </c:pt>
                <c:pt idx="37">
                  <c:v>16.1585</c:v>
                </c:pt>
                <c:pt idx="38">
                  <c:v>14.516499999999999</c:v>
                </c:pt>
                <c:pt idx="39">
                  <c:v>12.411999999999999</c:v>
                </c:pt>
                <c:pt idx="40">
                  <c:v>15.307499999999999</c:v>
                </c:pt>
                <c:pt idx="41">
                  <c:v>14.649999999999999</c:v>
                </c:pt>
                <c:pt idx="42">
                  <c:v>14.970499999999999</c:v>
                </c:pt>
                <c:pt idx="43">
                  <c:v>14.873999999999999</c:v>
                </c:pt>
                <c:pt idx="44">
                  <c:v>15.071999999999999</c:v>
                </c:pt>
                <c:pt idx="45">
                  <c:v>14.545499999999999</c:v>
                </c:pt>
                <c:pt idx="46">
                  <c:v>11.35375</c:v>
                </c:pt>
                <c:pt idx="47">
                  <c:v>9.6802499999999991</c:v>
                </c:pt>
                <c:pt idx="48">
                  <c:v>13.480999999999998</c:v>
                </c:pt>
                <c:pt idx="49">
                  <c:v>11.903499999999999</c:v>
                </c:pt>
                <c:pt idx="50">
                  <c:v>11.567</c:v>
                </c:pt>
                <c:pt idx="51">
                  <c:v>10.613</c:v>
                </c:pt>
                <c:pt idx="52">
                  <c:v>15.465</c:v>
                </c:pt>
                <c:pt idx="53">
                  <c:v>15.8125</c:v>
                </c:pt>
                <c:pt idx="54">
                  <c:v>15.244</c:v>
                </c:pt>
                <c:pt idx="55">
                  <c:v>14.308999999999997</c:v>
                </c:pt>
                <c:pt idx="56">
                  <c:v>16.079999999999998</c:v>
                </c:pt>
                <c:pt idx="57">
                  <c:v>16.1145</c:v>
                </c:pt>
                <c:pt idx="58">
                  <c:v>15.945999999999998</c:v>
                </c:pt>
                <c:pt idx="59">
                  <c:v>15.4445</c:v>
                </c:pt>
                <c:pt idx="60">
                  <c:v>15.423</c:v>
                </c:pt>
                <c:pt idx="61">
                  <c:v>15.0855</c:v>
                </c:pt>
                <c:pt idx="62">
                  <c:v>14.773999999999999</c:v>
                </c:pt>
                <c:pt idx="63">
                  <c:v>12.728499999999999</c:v>
                </c:pt>
                <c:pt idx="64">
                  <c:v>11.261499999999998</c:v>
                </c:pt>
                <c:pt idx="65">
                  <c:v>11.883999999999999</c:v>
                </c:pt>
                <c:pt idx="66">
                  <c:v>14.915499999999998</c:v>
                </c:pt>
                <c:pt idx="67">
                  <c:v>14.038499999999999</c:v>
                </c:pt>
                <c:pt idx="68">
                  <c:v>11.895999999999999</c:v>
                </c:pt>
                <c:pt idx="69">
                  <c:v>15.338499999999998</c:v>
                </c:pt>
                <c:pt idx="70">
                  <c:v>15.741999999999999</c:v>
                </c:pt>
                <c:pt idx="71">
                  <c:v>14.1355</c:v>
                </c:pt>
                <c:pt idx="72">
                  <c:v>11.566599999999999</c:v>
                </c:pt>
                <c:pt idx="73">
                  <c:v>16.253999999999998</c:v>
                </c:pt>
                <c:pt idx="74">
                  <c:v>16.132899999999999</c:v>
                </c:pt>
                <c:pt idx="75">
                  <c:v>16.353499999999997</c:v>
                </c:pt>
                <c:pt idx="76">
                  <c:v>16.028599999999997</c:v>
                </c:pt>
                <c:pt idx="77">
                  <c:v>16.021899999999999</c:v>
                </c:pt>
                <c:pt idx="78">
                  <c:v>15.634499999999999</c:v>
                </c:pt>
                <c:pt idx="79">
                  <c:v>14.916499999999999</c:v>
                </c:pt>
                <c:pt idx="80">
                  <c:v>14.1357</c:v>
                </c:pt>
                <c:pt idx="81">
                  <c:v>15.761299999999999</c:v>
                </c:pt>
                <c:pt idx="82">
                  <c:v>14.6555</c:v>
                </c:pt>
                <c:pt idx="83">
                  <c:v>12.715499999999999</c:v>
                </c:pt>
                <c:pt idx="84">
                  <c:v>13.279</c:v>
                </c:pt>
                <c:pt idx="85">
                  <c:v>14.806539999999998</c:v>
                </c:pt>
                <c:pt idx="86">
                  <c:v>14.248759999999997</c:v>
                </c:pt>
                <c:pt idx="87">
                  <c:v>14.308999999999999</c:v>
                </c:pt>
                <c:pt idx="88">
                  <c:v>12.797999999999998</c:v>
                </c:pt>
                <c:pt idx="89">
                  <c:v>12.959499999999998</c:v>
                </c:pt>
                <c:pt idx="90">
                  <c:v>12.436</c:v>
                </c:pt>
                <c:pt idx="91">
                  <c:v>12.529499999999999</c:v>
                </c:pt>
                <c:pt idx="92">
                  <c:v>11.975249999999999</c:v>
                </c:pt>
                <c:pt idx="93">
                  <c:v>10.668749999999999</c:v>
                </c:pt>
                <c:pt idx="94">
                  <c:v>8.9934999999999992</c:v>
                </c:pt>
                <c:pt idx="95">
                  <c:v>9.1105</c:v>
                </c:pt>
                <c:pt idx="96">
                  <c:v>7.7380000000000004</c:v>
                </c:pt>
                <c:pt idx="97">
                  <c:v>3.7490000000000001</c:v>
                </c:pt>
                <c:pt idx="98">
                  <c:v>3.4505999999999997</c:v>
                </c:pt>
                <c:pt idx="99">
                  <c:v>4.5845000000000002</c:v>
                </c:pt>
                <c:pt idx="100">
                  <c:v>4.8258999999999999</c:v>
                </c:pt>
                <c:pt idx="101">
                  <c:v>4.9489999999999998</c:v>
                </c:pt>
                <c:pt idx="102">
                  <c:v>4.6534999999999993</c:v>
                </c:pt>
                <c:pt idx="103">
                  <c:v>4.1834999999999996</c:v>
                </c:pt>
                <c:pt idx="104">
                  <c:v>4.8039999999999994</c:v>
                </c:pt>
                <c:pt idx="105">
                  <c:v>4.8784999999999998</c:v>
                </c:pt>
                <c:pt idx="106">
                  <c:v>5.0459999999999994</c:v>
                </c:pt>
                <c:pt idx="107">
                  <c:v>6.6004999999999994</c:v>
                </c:pt>
                <c:pt idx="108">
                  <c:v>10.282499999999999</c:v>
                </c:pt>
                <c:pt idx="109">
                  <c:v>10.039499999999999</c:v>
                </c:pt>
                <c:pt idx="110">
                  <c:v>10.266999999999999</c:v>
                </c:pt>
                <c:pt idx="111">
                  <c:v>10.170999999999999</c:v>
                </c:pt>
                <c:pt idx="112">
                  <c:v>10.144499999999999</c:v>
                </c:pt>
                <c:pt idx="113">
                  <c:v>9.7285000000000004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8-4041-9F19-618E28F3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17184"/>
        <c:axId val="736126696"/>
      </c:lineChart>
      <c:catAx>
        <c:axId val="7361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6696"/>
        <c:crosses val="autoZero"/>
        <c:auto val="1"/>
        <c:lblAlgn val="ctr"/>
        <c:lblOffset val="100"/>
        <c:noMultiLvlLbl val="0"/>
      </c:catAx>
      <c:valAx>
        <c:axId val="7361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2WMA_MAD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390162480977E-2"/>
          <c:y val="1.6456987820342682E-2"/>
          <c:w val="0.79381226162383667"/>
          <c:h val="0.81936099560588638"/>
        </c:manualLayout>
      </c:layout>
      <c:lineChart>
        <c:grouping val="standard"/>
        <c:varyColors val="0"/>
        <c:ser>
          <c:idx val="0"/>
          <c:order val="0"/>
          <c:tx>
            <c:v>Valoare actuala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'2WMA_MAD'!$B$6:$B$119</c:f>
              <c:numCache>
                <c:formatCode>General</c:formatCode>
                <c:ptCount val="114"/>
                <c:pt idx="0">
                  <c:v>13.89</c:v>
                </c:pt>
                <c:pt idx="1">
                  <c:v>10.68</c:v>
                </c:pt>
                <c:pt idx="2">
                  <c:v>17.475000000000001</c:v>
                </c:pt>
                <c:pt idx="3">
                  <c:v>14.51</c:v>
                </c:pt>
                <c:pt idx="4">
                  <c:v>16.100000000000001</c:v>
                </c:pt>
                <c:pt idx="5">
                  <c:v>16.09</c:v>
                </c:pt>
                <c:pt idx="6">
                  <c:v>16.239999999999998</c:v>
                </c:pt>
                <c:pt idx="7">
                  <c:v>16.25</c:v>
                </c:pt>
                <c:pt idx="8">
                  <c:v>16.295000000000002</c:v>
                </c:pt>
                <c:pt idx="9">
                  <c:v>16.5</c:v>
                </c:pt>
                <c:pt idx="10">
                  <c:v>16.420000000000002</c:v>
                </c:pt>
                <c:pt idx="11">
                  <c:v>11.85</c:v>
                </c:pt>
                <c:pt idx="12">
                  <c:v>14.925700000000001</c:v>
                </c:pt>
                <c:pt idx="13">
                  <c:v>9.7149999999999999</c:v>
                </c:pt>
                <c:pt idx="14">
                  <c:v>13.76</c:v>
                </c:pt>
                <c:pt idx="15">
                  <c:v>13.244999999999999</c:v>
                </c:pt>
                <c:pt idx="16">
                  <c:v>13.395</c:v>
                </c:pt>
                <c:pt idx="17">
                  <c:v>14.14</c:v>
                </c:pt>
                <c:pt idx="18">
                  <c:v>14.256</c:v>
                </c:pt>
                <c:pt idx="19">
                  <c:v>7.57</c:v>
                </c:pt>
                <c:pt idx="20">
                  <c:v>12.61</c:v>
                </c:pt>
                <c:pt idx="21">
                  <c:v>14.84</c:v>
                </c:pt>
                <c:pt idx="22">
                  <c:v>15.54</c:v>
                </c:pt>
                <c:pt idx="23">
                  <c:v>15.375</c:v>
                </c:pt>
                <c:pt idx="24">
                  <c:v>15.234999999999999</c:v>
                </c:pt>
                <c:pt idx="25">
                  <c:v>15.35</c:v>
                </c:pt>
                <c:pt idx="26">
                  <c:v>15.92</c:v>
                </c:pt>
                <c:pt idx="27">
                  <c:v>16.155000000000001</c:v>
                </c:pt>
                <c:pt idx="28">
                  <c:v>15.86</c:v>
                </c:pt>
                <c:pt idx="29">
                  <c:v>16.52</c:v>
                </c:pt>
                <c:pt idx="30">
                  <c:v>15.37</c:v>
                </c:pt>
                <c:pt idx="31">
                  <c:v>16.059999999999999</c:v>
                </c:pt>
                <c:pt idx="32">
                  <c:v>22.36</c:v>
                </c:pt>
                <c:pt idx="33">
                  <c:v>15.45</c:v>
                </c:pt>
                <c:pt idx="34">
                  <c:v>18.355</c:v>
                </c:pt>
                <c:pt idx="35">
                  <c:v>16.22</c:v>
                </c:pt>
                <c:pt idx="36">
                  <c:v>16.015000000000001</c:v>
                </c:pt>
                <c:pt idx="37">
                  <c:v>11.02</c:v>
                </c:pt>
                <c:pt idx="38">
                  <c:v>15.66</c:v>
                </c:pt>
                <c:pt idx="39">
                  <c:v>14.484999999999999</c:v>
                </c:pt>
                <c:pt idx="40">
                  <c:v>15.035</c:v>
                </c:pt>
                <c:pt idx="41">
                  <c:v>14.82</c:v>
                </c:pt>
                <c:pt idx="42">
                  <c:v>15</c:v>
                </c:pt>
                <c:pt idx="43">
                  <c:v>15.24</c:v>
                </c:pt>
                <c:pt idx="44">
                  <c:v>12.925000000000001</c:v>
                </c:pt>
                <c:pt idx="45">
                  <c:v>7.6875</c:v>
                </c:pt>
                <c:pt idx="46">
                  <c:v>14.33</c:v>
                </c:pt>
                <c:pt idx="47">
                  <c:v>11.5</c:v>
                </c:pt>
                <c:pt idx="48">
                  <c:v>12.845000000000001</c:v>
                </c:pt>
                <c:pt idx="49">
                  <c:v>8.5850000000000009</c:v>
                </c:pt>
                <c:pt idx="50">
                  <c:v>15.345000000000001</c:v>
                </c:pt>
                <c:pt idx="51">
                  <c:v>15.744999999999999</c:v>
                </c:pt>
                <c:pt idx="52">
                  <c:v>15.97</c:v>
                </c:pt>
                <c:pt idx="53">
                  <c:v>13.55</c:v>
                </c:pt>
                <c:pt idx="54">
                  <c:v>16.079999999999998</c:v>
                </c:pt>
                <c:pt idx="55">
                  <c:v>16.079999999999998</c:v>
                </c:pt>
                <c:pt idx="56">
                  <c:v>16.195</c:v>
                </c:pt>
                <c:pt idx="57">
                  <c:v>15.365</c:v>
                </c:pt>
                <c:pt idx="58">
                  <c:v>15.63</c:v>
                </c:pt>
                <c:pt idx="59">
                  <c:v>14.94</c:v>
                </c:pt>
                <c:pt idx="60">
                  <c:v>15.425000000000001</c:v>
                </c:pt>
                <c:pt idx="61">
                  <c:v>13.255000000000001</c:v>
                </c:pt>
                <c:pt idx="62">
                  <c:v>11.5</c:v>
                </c:pt>
                <c:pt idx="63">
                  <c:v>10.705</c:v>
                </c:pt>
                <c:pt idx="64">
                  <c:v>14.635</c:v>
                </c:pt>
                <c:pt idx="65">
                  <c:v>15.57</c:v>
                </c:pt>
                <c:pt idx="66">
                  <c:v>10.465</c:v>
                </c:pt>
                <c:pt idx="67">
                  <c:v>15.234999999999999</c:v>
                </c:pt>
                <c:pt idx="68">
                  <c:v>15.58</c:v>
                </c:pt>
                <c:pt idx="69">
                  <c:v>16.12</c:v>
                </c:pt>
                <c:pt idx="70">
                  <c:v>9.5050000000000008</c:v>
                </c:pt>
                <c:pt idx="71">
                  <c:v>16.376999999999999</c:v>
                </c:pt>
                <c:pt idx="72">
                  <c:v>15.967000000000001</c:v>
                </c:pt>
                <c:pt idx="73">
                  <c:v>16.52</c:v>
                </c:pt>
                <c:pt idx="74">
                  <c:v>15.965</c:v>
                </c:pt>
                <c:pt idx="75">
                  <c:v>16.177</c:v>
                </c:pt>
                <c:pt idx="76">
                  <c:v>15.66</c:v>
                </c:pt>
                <c:pt idx="77">
                  <c:v>15.574999999999999</c:v>
                </c:pt>
                <c:pt idx="78">
                  <c:v>13.38</c:v>
                </c:pt>
                <c:pt idx="79">
                  <c:v>15.898999999999999</c:v>
                </c:pt>
                <c:pt idx="80">
                  <c:v>15.44</c:v>
                </c:pt>
                <c:pt idx="81">
                  <c:v>12.824999999999999</c:v>
                </c:pt>
                <c:pt idx="82">
                  <c:v>12.46</c:v>
                </c:pt>
                <c:pt idx="83">
                  <c:v>15.19</c:v>
                </c:pt>
                <c:pt idx="84">
                  <c:v>13.911799999999999</c:v>
                </c:pt>
                <c:pt idx="85">
                  <c:v>15.035</c:v>
                </c:pt>
                <c:pt idx="86">
                  <c:v>12.615</c:v>
                </c:pt>
                <c:pt idx="87">
                  <c:v>13.225</c:v>
                </c:pt>
                <c:pt idx="88">
                  <c:v>12.34</c:v>
                </c:pt>
                <c:pt idx="89">
                  <c:v>12.66</c:v>
                </c:pt>
                <c:pt idx="90">
                  <c:v>12.225</c:v>
                </c:pt>
                <c:pt idx="91">
                  <c:v>11.3925</c:v>
                </c:pt>
                <c:pt idx="92">
                  <c:v>8.98</c:v>
                </c:pt>
                <c:pt idx="93">
                  <c:v>9.0250000000000004</c:v>
                </c:pt>
                <c:pt idx="94">
                  <c:v>9.31</c:v>
                </c:pt>
                <c:pt idx="95">
                  <c:v>4.07</c:v>
                </c:pt>
                <c:pt idx="96">
                  <c:v>3</c:v>
                </c:pt>
                <c:pt idx="97">
                  <c:v>4.5019999999999998</c:v>
                </c:pt>
                <c:pt idx="98">
                  <c:v>4.7770000000000001</c:v>
                </c:pt>
                <c:pt idx="99">
                  <c:v>4.9400000000000004</c:v>
                </c:pt>
                <c:pt idx="100">
                  <c:v>4.97</c:v>
                </c:pt>
                <c:pt idx="101">
                  <c:v>3.915</c:v>
                </c:pt>
                <c:pt idx="102">
                  <c:v>4.8099999999999996</c:v>
                </c:pt>
                <c:pt idx="103">
                  <c:v>4.79</c:v>
                </c:pt>
                <c:pt idx="104">
                  <c:v>5.085</c:v>
                </c:pt>
                <c:pt idx="105">
                  <c:v>4.9550000000000001</c:v>
                </c:pt>
                <c:pt idx="106">
                  <c:v>10.44</c:v>
                </c:pt>
                <c:pt idx="107">
                  <c:v>9.9149999999999991</c:v>
                </c:pt>
                <c:pt idx="108">
                  <c:v>10.33</c:v>
                </c:pt>
                <c:pt idx="109">
                  <c:v>10.119999999999999</c:v>
                </c:pt>
                <c:pt idx="110">
                  <c:v>10.29</c:v>
                </c:pt>
                <c:pt idx="111">
                  <c:v>9.8049999999999997</c:v>
                </c:pt>
                <c:pt idx="112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B-4144-BD4C-CCF6999BFE26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'2WMA_MAD'!$C$6:$C$119</c:f>
              <c:numCache>
                <c:formatCode>General</c:formatCode>
                <c:ptCount val="114"/>
                <c:pt idx="0">
                  <c:v>12.269788551542748</c:v>
                </c:pt>
                <c:pt idx="1">
                  <c:v>13.800530391487605</c:v>
                </c:pt>
                <c:pt idx="2">
                  <c:v>12.047606872975155</c:v>
                </c:pt>
                <c:pt idx="3">
                  <c:v>14.580019095991837</c:v>
                </c:pt>
                <c:pt idx="4">
                  <c:v>15.77322566304403</c:v>
                </c:pt>
                <c:pt idx="5">
                  <c:v>15.422587249834733</c:v>
                </c:pt>
                <c:pt idx="6">
                  <c:v>16.094260457548206</c:v>
                </c:pt>
                <c:pt idx="7">
                  <c:v>16.176093136776856</c:v>
                </c:pt>
                <c:pt idx="8">
                  <c:v>16.245739542451787</c:v>
                </c:pt>
                <c:pt idx="9">
                  <c:v>16.275827941033057</c:v>
                </c:pt>
                <c:pt idx="10">
                  <c:v>16.412660620261708</c:v>
                </c:pt>
                <c:pt idx="11">
                  <c:v>16.45408366038567</c:v>
                </c:pt>
                <c:pt idx="12">
                  <c:v>13.79702909953161</c:v>
                </c:pt>
                <c:pt idx="13">
                  <c:v>13.61531107189729</c:v>
                </c:pt>
                <c:pt idx="14">
                  <c:v>11.934996614645375</c:v>
                </c:pt>
                <c:pt idx="15">
                  <c:v>12.036644921749371</c:v>
                </c:pt>
                <c:pt idx="16">
                  <c:v>13.464413563732771</c:v>
                </c:pt>
                <c:pt idx="17">
                  <c:v>13.331093136776859</c:v>
                </c:pt>
                <c:pt idx="18">
                  <c:v>13.822595912658411</c:v>
                </c:pt>
                <c:pt idx="19">
                  <c:v>14.206578692440772</c:v>
                </c:pt>
                <c:pt idx="20">
                  <c:v>10.418541916732678</c:v>
                </c:pt>
                <c:pt idx="21">
                  <c:v>10.462729395702553</c:v>
                </c:pt>
                <c:pt idx="22">
                  <c:v>13.889917966749342</c:v>
                </c:pt>
                <c:pt idx="23">
                  <c:v>15.241767971625354</c:v>
                </c:pt>
                <c:pt idx="24">
                  <c:v>15.445297549545449</c:v>
                </c:pt>
                <c:pt idx="25">
                  <c:v>15.294646405674925</c:v>
                </c:pt>
                <c:pt idx="26">
                  <c:v>15.301004738195591</c:v>
                </c:pt>
                <c:pt idx="27">
                  <c:v>15.677153919752072</c:v>
                </c:pt>
                <c:pt idx="28">
                  <c:v>16.05487924761708</c:v>
                </c:pt>
                <c:pt idx="29">
                  <c:v>15.98568349767217</c:v>
                </c:pt>
                <c:pt idx="30">
                  <c:v>16.238809801818189</c:v>
                </c:pt>
                <c:pt idx="31">
                  <c:v>15.859952618044057</c:v>
                </c:pt>
                <c:pt idx="32">
                  <c:v>15.766028429173559</c:v>
                </c:pt>
                <c:pt idx="33">
                  <c:v>19.675911744628191</c:v>
                </c:pt>
                <c:pt idx="34">
                  <c:v>18.393976165812564</c:v>
                </c:pt>
                <c:pt idx="35">
                  <c:v>17.117337082245221</c:v>
                </c:pt>
                <c:pt idx="36">
                  <c:v>17.129607686542663</c:v>
                </c:pt>
                <c:pt idx="37">
                  <c:v>16.102339379738286</c:v>
                </c:pt>
                <c:pt idx="38">
                  <c:v>13.148098545330502</c:v>
                </c:pt>
                <c:pt idx="39">
                  <c:v>13.683147697630922</c:v>
                </c:pt>
                <c:pt idx="40">
                  <c:v>14.985603761914579</c:v>
                </c:pt>
                <c:pt idx="41">
                  <c:v>14.80067483484849</c:v>
                </c:pt>
                <c:pt idx="42">
                  <c:v>14.911599837286495</c:v>
                </c:pt>
                <c:pt idx="43">
                  <c:v>14.923311764132233</c:v>
                </c:pt>
                <c:pt idx="44">
                  <c:v>15.137749018842976</c:v>
                </c:pt>
                <c:pt idx="45">
                  <c:v>13.911295922410432</c:v>
                </c:pt>
                <c:pt idx="46">
                  <c:v>9.9189146408745756</c:v>
                </c:pt>
                <c:pt idx="47">
                  <c:v>11.499991073602027</c:v>
                </c:pt>
                <c:pt idx="48">
                  <c:v>12.705709486143206</c:v>
                </c:pt>
                <c:pt idx="49">
                  <c:v>12.271968459765858</c:v>
                </c:pt>
                <c:pt idx="50">
                  <c:v>10.399954915537124</c:v>
                </c:pt>
                <c:pt idx="51">
                  <c:v>12.464930697410569</c:v>
                </c:pt>
                <c:pt idx="52">
                  <c:v>15.574581698071627</c:v>
                </c:pt>
                <c:pt idx="53">
                  <c:v>15.874139705165289</c:v>
                </c:pt>
                <c:pt idx="54">
                  <c:v>14.581030726666629</c:v>
                </c:pt>
                <c:pt idx="55">
                  <c:v>15.002104240303066</c:v>
                </c:pt>
                <c:pt idx="56">
                  <c:v>16.079999999999998</c:v>
                </c:pt>
                <c:pt idx="57">
                  <c:v>16.146004738195593</c:v>
                </c:pt>
                <c:pt idx="58">
                  <c:v>15.718617976501363</c:v>
                </c:pt>
                <c:pt idx="59">
                  <c:v>15.517097874972453</c:v>
                </c:pt>
                <c:pt idx="60">
                  <c:v>15.233971570826434</c:v>
                </c:pt>
                <c:pt idx="61">
                  <c:v>15.21836780891185</c:v>
                </c:pt>
                <c:pt idx="62">
                  <c:v>14.179519287961398</c:v>
                </c:pt>
                <c:pt idx="63">
                  <c:v>12.247710299710715</c:v>
                </c:pt>
                <c:pt idx="64">
                  <c:v>11.04370637508263</c:v>
                </c:pt>
                <c:pt idx="65">
                  <c:v>12.960640183553776</c:v>
                </c:pt>
                <c:pt idx="66">
                  <c:v>15.171647219242438</c:v>
                </c:pt>
                <c:pt idx="67">
                  <c:v>12.639963578360803</c:v>
                </c:pt>
                <c:pt idx="68">
                  <c:v>13.202761749504202</c:v>
                </c:pt>
                <c:pt idx="69">
                  <c:v>15.43301421458678</c:v>
                </c:pt>
                <c:pt idx="70">
                  <c:v>15.8899352923967</c:v>
                </c:pt>
                <c:pt idx="71">
                  <c:v>12.323292668140393</c:v>
                </c:pt>
                <c:pt idx="72">
                  <c:v>13.449213572870626</c:v>
                </c:pt>
                <c:pt idx="73">
                  <c:v>16.141678759476576</c:v>
                </c:pt>
                <c:pt idx="74">
                  <c:v>16.284396697584029</c:v>
                </c:pt>
                <c:pt idx="75">
                  <c:v>16.20145539392561</c:v>
                </c:pt>
                <c:pt idx="76">
                  <c:v>16.086678299977962</c:v>
                </c:pt>
                <c:pt idx="77">
                  <c:v>15.880265655242415</c:v>
                </c:pt>
                <c:pt idx="78">
                  <c:v>15.611213889159774</c:v>
                </c:pt>
                <c:pt idx="79">
                  <c:v>14.31517043183192</c:v>
                </c:pt>
                <c:pt idx="80">
                  <c:v>14.825790743606097</c:v>
                </c:pt>
                <c:pt idx="81">
                  <c:v>15.6355550014628</c:v>
                </c:pt>
                <c:pt idx="82">
                  <c:v>13.939109648856707</c:v>
                </c:pt>
                <c:pt idx="83">
                  <c:v>12.615506700509634</c:v>
                </c:pt>
                <c:pt idx="84">
                  <c:v>14.026895089338883</c:v>
                </c:pt>
                <c:pt idx="85">
                  <c:v>14.456371683812097</c:v>
                </c:pt>
                <c:pt idx="86">
                  <c:v>14.556465408185138</c:v>
                </c:pt>
                <c:pt idx="87">
                  <c:v>13.646030726666627</c:v>
                </c:pt>
                <c:pt idx="88">
                  <c:v>12.965112089559236</c:v>
                </c:pt>
                <c:pt idx="89">
                  <c:v>12.717050493016513</c:v>
                </c:pt>
                <c:pt idx="90">
                  <c:v>12.523665358457304</c:v>
                </c:pt>
                <c:pt idx="91">
                  <c:v>12.410329903347099</c:v>
                </c:pt>
                <c:pt idx="92">
                  <c:v>11.747183090888415</c:v>
                </c:pt>
                <c:pt idx="93">
                  <c:v>10.007835383505473</c:v>
                </c:pt>
                <c:pt idx="94">
                  <c:v>9.0058279410330577</c:v>
                </c:pt>
                <c:pt idx="95">
                  <c:v>9.1885769598760376</c:v>
                </c:pt>
                <c:pt idx="96">
                  <c:v>6.3024797552616274</c:v>
                </c:pt>
                <c:pt idx="97">
                  <c:v>3.4558689576583852</c:v>
                </c:pt>
                <c:pt idx="98">
                  <c:v>3.8620792762589753</c:v>
                </c:pt>
                <c:pt idx="99">
                  <c:v>4.6598374174242458</c:v>
                </c:pt>
                <c:pt idx="100">
                  <c:v>4.8705545419641894</c:v>
                </c:pt>
                <c:pt idx="101">
                  <c:v>4.9572186273553713</c:v>
                </c:pt>
                <c:pt idx="102">
                  <c:v>4.3644782713360719</c:v>
                </c:pt>
                <c:pt idx="103">
                  <c:v>4.428689049435274</c:v>
                </c:pt>
                <c:pt idx="104">
                  <c:v>4.7985209150964181</c:v>
                </c:pt>
                <c:pt idx="105">
                  <c:v>4.9593165023278267</c:v>
                </c:pt>
                <c:pt idx="106">
                  <c:v>5.0103859481267188</c:v>
                </c:pt>
                <c:pt idx="107">
                  <c:v>8.1031390348072438</c:v>
                </c:pt>
                <c:pt idx="108">
                  <c:v>10.13867402128098</c:v>
                </c:pt>
                <c:pt idx="109">
                  <c:v>10.153191011749316</c:v>
                </c:pt>
                <c:pt idx="110">
                  <c:v>10.209469608512393</c:v>
                </c:pt>
                <c:pt idx="111">
                  <c:v>10.217572221680442</c:v>
                </c:pt>
                <c:pt idx="112">
                  <c:v>10.011632191088143</c:v>
                </c:pt>
                <c:pt idx="113">
                  <c:v>9.6586416674793334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B-4144-BD4C-CCF6999B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17184"/>
        <c:axId val="736126696"/>
      </c:lineChart>
      <c:catAx>
        <c:axId val="7361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6696"/>
        <c:crosses val="autoZero"/>
        <c:auto val="1"/>
        <c:lblAlgn val="ctr"/>
        <c:lblOffset val="100"/>
        <c:noMultiLvlLbl val="0"/>
      </c:catAx>
      <c:valAx>
        <c:axId val="7361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2WMA_MSE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390162480977E-2"/>
          <c:y val="1.6456987820342682E-2"/>
          <c:w val="0.79381226162383667"/>
          <c:h val="0.81936099560588638"/>
        </c:manualLayout>
      </c:layout>
      <c:lineChart>
        <c:grouping val="standard"/>
        <c:varyColors val="0"/>
        <c:ser>
          <c:idx val="0"/>
          <c:order val="0"/>
          <c:tx>
            <c:v>Valoare actuala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'2WMA_MSE'!$B$6:$B$119</c:f>
              <c:numCache>
                <c:formatCode>General</c:formatCode>
                <c:ptCount val="114"/>
                <c:pt idx="0">
                  <c:v>13.89</c:v>
                </c:pt>
                <c:pt idx="1">
                  <c:v>10.68</c:v>
                </c:pt>
                <c:pt idx="2">
                  <c:v>17.475000000000001</c:v>
                </c:pt>
                <c:pt idx="3">
                  <c:v>14.51</c:v>
                </c:pt>
                <c:pt idx="4">
                  <c:v>16.100000000000001</c:v>
                </c:pt>
                <c:pt idx="5">
                  <c:v>16.09</c:v>
                </c:pt>
                <c:pt idx="6">
                  <c:v>16.239999999999998</c:v>
                </c:pt>
                <c:pt idx="7">
                  <c:v>16.25</c:v>
                </c:pt>
                <c:pt idx="8">
                  <c:v>16.295000000000002</c:v>
                </c:pt>
                <c:pt idx="9">
                  <c:v>16.5</c:v>
                </c:pt>
                <c:pt idx="10">
                  <c:v>16.420000000000002</c:v>
                </c:pt>
                <c:pt idx="11">
                  <c:v>11.85</c:v>
                </c:pt>
                <c:pt idx="12">
                  <c:v>14.925700000000001</c:v>
                </c:pt>
                <c:pt idx="13">
                  <c:v>9.7149999999999999</c:v>
                </c:pt>
                <c:pt idx="14">
                  <c:v>13.76</c:v>
                </c:pt>
                <c:pt idx="15">
                  <c:v>13.244999999999999</c:v>
                </c:pt>
                <c:pt idx="16">
                  <c:v>13.395</c:v>
                </c:pt>
                <c:pt idx="17">
                  <c:v>14.14</c:v>
                </c:pt>
                <c:pt idx="18">
                  <c:v>14.256</c:v>
                </c:pt>
                <c:pt idx="19">
                  <c:v>7.57</c:v>
                </c:pt>
                <c:pt idx="20">
                  <c:v>12.61</c:v>
                </c:pt>
                <c:pt idx="21">
                  <c:v>14.84</c:v>
                </c:pt>
                <c:pt idx="22">
                  <c:v>15.54</c:v>
                </c:pt>
                <c:pt idx="23">
                  <c:v>15.375</c:v>
                </c:pt>
                <c:pt idx="24">
                  <c:v>15.234999999999999</c:v>
                </c:pt>
                <c:pt idx="25">
                  <c:v>15.35</c:v>
                </c:pt>
                <c:pt idx="26">
                  <c:v>15.92</c:v>
                </c:pt>
                <c:pt idx="27">
                  <c:v>16.155000000000001</c:v>
                </c:pt>
                <c:pt idx="28">
                  <c:v>15.86</c:v>
                </c:pt>
                <c:pt idx="29">
                  <c:v>16.52</c:v>
                </c:pt>
                <c:pt idx="30">
                  <c:v>15.37</c:v>
                </c:pt>
                <c:pt idx="31">
                  <c:v>16.059999999999999</c:v>
                </c:pt>
                <c:pt idx="32">
                  <c:v>22.36</c:v>
                </c:pt>
                <c:pt idx="33">
                  <c:v>15.45</c:v>
                </c:pt>
                <c:pt idx="34">
                  <c:v>18.355</c:v>
                </c:pt>
                <c:pt idx="35">
                  <c:v>16.22</c:v>
                </c:pt>
                <c:pt idx="36">
                  <c:v>16.015000000000001</c:v>
                </c:pt>
                <c:pt idx="37">
                  <c:v>11.02</c:v>
                </c:pt>
                <c:pt idx="38">
                  <c:v>15.66</c:v>
                </c:pt>
                <c:pt idx="39">
                  <c:v>14.484999999999999</c:v>
                </c:pt>
                <c:pt idx="40">
                  <c:v>15.035</c:v>
                </c:pt>
                <c:pt idx="41">
                  <c:v>14.82</c:v>
                </c:pt>
                <c:pt idx="42">
                  <c:v>15</c:v>
                </c:pt>
                <c:pt idx="43">
                  <c:v>15.24</c:v>
                </c:pt>
                <c:pt idx="44">
                  <c:v>12.925000000000001</c:v>
                </c:pt>
                <c:pt idx="45">
                  <c:v>7.6875</c:v>
                </c:pt>
                <c:pt idx="46">
                  <c:v>14.33</c:v>
                </c:pt>
                <c:pt idx="47">
                  <c:v>11.5</c:v>
                </c:pt>
                <c:pt idx="48">
                  <c:v>12.845000000000001</c:v>
                </c:pt>
                <c:pt idx="49">
                  <c:v>8.5850000000000009</c:v>
                </c:pt>
                <c:pt idx="50">
                  <c:v>15.345000000000001</c:v>
                </c:pt>
                <c:pt idx="51">
                  <c:v>15.744999999999999</c:v>
                </c:pt>
                <c:pt idx="52">
                  <c:v>15.97</c:v>
                </c:pt>
                <c:pt idx="53">
                  <c:v>13.55</c:v>
                </c:pt>
                <c:pt idx="54">
                  <c:v>16.079999999999998</c:v>
                </c:pt>
                <c:pt idx="55">
                  <c:v>16.079999999999998</c:v>
                </c:pt>
                <c:pt idx="56">
                  <c:v>16.195</c:v>
                </c:pt>
                <c:pt idx="57">
                  <c:v>15.365</c:v>
                </c:pt>
                <c:pt idx="58">
                  <c:v>15.63</c:v>
                </c:pt>
                <c:pt idx="59">
                  <c:v>14.94</c:v>
                </c:pt>
                <c:pt idx="60">
                  <c:v>15.425000000000001</c:v>
                </c:pt>
                <c:pt idx="61">
                  <c:v>13.255000000000001</c:v>
                </c:pt>
                <c:pt idx="62">
                  <c:v>11.5</c:v>
                </c:pt>
                <c:pt idx="63">
                  <c:v>10.705</c:v>
                </c:pt>
                <c:pt idx="64">
                  <c:v>14.635</c:v>
                </c:pt>
                <c:pt idx="65">
                  <c:v>15.57</c:v>
                </c:pt>
                <c:pt idx="66">
                  <c:v>10.465</c:v>
                </c:pt>
                <c:pt idx="67">
                  <c:v>15.234999999999999</c:v>
                </c:pt>
                <c:pt idx="68">
                  <c:v>15.58</c:v>
                </c:pt>
                <c:pt idx="69">
                  <c:v>16.12</c:v>
                </c:pt>
                <c:pt idx="70">
                  <c:v>9.5050000000000008</c:v>
                </c:pt>
                <c:pt idx="71">
                  <c:v>16.376999999999999</c:v>
                </c:pt>
                <c:pt idx="72">
                  <c:v>15.967000000000001</c:v>
                </c:pt>
                <c:pt idx="73">
                  <c:v>16.52</c:v>
                </c:pt>
                <c:pt idx="74">
                  <c:v>15.965</c:v>
                </c:pt>
                <c:pt idx="75">
                  <c:v>16.177</c:v>
                </c:pt>
                <c:pt idx="76">
                  <c:v>15.66</c:v>
                </c:pt>
                <c:pt idx="77">
                  <c:v>15.574999999999999</c:v>
                </c:pt>
                <c:pt idx="78">
                  <c:v>13.38</c:v>
                </c:pt>
                <c:pt idx="79">
                  <c:v>15.898999999999999</c:v>
                </c:pt>
                <c:pt idx="80">
                  <c:v>15.44</c:v>
                </c:pt>
                <c:pt idx="81">
                  <c:v>12.824999999999999</c:v>
                </c:pt>
                <c:pt idx="82">
                  <c:v>12.46</c:v>
                </c:pt>
                <c:pt idx="83">
                  <c:v>15.19</c:v>
                </c:pt>
                <c:pt idx="84">
                  <c:v>13.911799999999999</c:v>
                </c:pt>
                <c:pt idx="85">
                  <c:v>15.035</c:v>
                </c:pt>
                <c:pt idx="86">
                  <c:v>12.615</c:v>
                </c:pt>
                <c:pt idx="87">
                  <c:v>13.225</c:v>
                </c:pt>
                <c:pt idx="88">
                  <c:v>12.34</c:v>
                </c:pt>
                <c:pt idx="89">
                  <c:v>12.66</c:v>
                </c:pt>
                <c:pt idx="90">
                  <c:v>12.225</c:v>
                </c:pt>
                <c:pt idx="91">
                  <c:v>11.3925</c:v>
                </c:pt>
                <c:pt idx="92">
                  <c:v>8.98</c:v>
                </c:pt>
                <c:pt idx="93">
                  <c:v>9.0250000000000004</c:v>
                </c:pt>
                <c:pt idx="94">
                  <c:v>9.31</c:v>
                </c:pt>
                <c:pt idx="95">
                  <c:v>4.07</c:v>
                </c:pt>
                <c:pt idx="96">
                  <c:v>3</c:v>
                </c:pt>
                <c:pt idx="97">
                  <c:v>4.5019999999999998</c:v>
                </c:pt>
                <c:pt idx="98">
                  <c:v>4.7770000000000001</c:v>
                </c:pt>
                <c:pt idx="99">
                  <c:v>4.9400000000000004</c:v>
                </c:pt>
                <c:pt idx="100">
                  <c:v>4.97</c:v>
                </c:pt>
                <c:pt idx="101">
                  <c:v>3.915</c:v>
                </c:pt>
                <c:pt idx="102">
                  <c:v>4.8099999999999996</c:v>
                </c:pt>
                <c:pt idx="103">
                  <c:v>4.79</c:v>
                </c:pt>
                <c:pt idx="104">
                  <c:v>5.085</c:v>
                </c:pt>
                <c:pt idx="105">
                  <c:v>4.9550000000000001</c:v>
                </c:pt>
                <c:pt idx="106">
                  <c:v>10.44</c:v>
                </c:pt>
                <c:pt idx="107">
                  <c:v>9.9149999999999991</c:v>
                </c:pt>
                <c:pt idx="108">
                  <c:v>10.33</c:v>
                </c:pt>
                <c:pt idx="109">
                  <c:v>10.119999999999999</c:v>
                </c:pt>
                <c:pt idx="110">
                  <c:v>10.29</c:v>
                </c:pt>
                <c:pt idx="111">
                  <c:v>9.8049999999999997</c:v>
                </c:pt>
                <c:pt idx="112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D-42A6-A294-FF93A5D7208D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'2WMA_MSE'!$C$6:$C$119</c:f>
              <c:numCache>
                <c:formatCode>General</c:formatCode>
                <c:ptCount val="114"/>
                <c:pt idx="0">
                  <c:v>12.095023179701364</c:v>
                </c:pt>
                <c:pt idx="1">
                  <c:v>13.789442558228785</c:v>
                </c:pt>
                <c:pt idx="2">
                  <c:v>12.217092324217102</c:v>
                </c:pt>
                <c:pt idx="3">
                  <c:v>14.221248491260052</c:v>
                </c:pt>
                <c:pt idx="4">
                  <c:v>15.929775308817355</c:v>
                </c:pt>
                <c:pt idx="5">
                  <c:v>15.338636512303674</c:v>
                </c:pt>
                <c:pt idx="6">
                  <c:v>16.094788449608153</c:v>
                </c:pt>
                <c:pt idx="7">
                  <c:v>16.168173255877701</c:v>
                </c:pt>
                <c:pt idx="8">
                  <c:v>16.245211550391844</c:v>
                </c:pt>
                <c:pt idx="9">
                  <c:v>16.273451976763312</c:v>
                </c:pt>
                <c:pt idx="10">
                  <c:v>16.401836783032863</c:v>
                </c:pt>
                <c:pt idx="11">
                  <c:v>16.458307596865222</c:v>
                </c:pt>
                <c:pt idx="12">
                  <c:v>14.038321470925908</c:v>
                </c:pt>
                <c:pt idx="13">
                  <c:v>13.452916554020387</c:v>
                </c:pt>
                <c:pt idx="14">
                  <c:v>12.210117437320267</c:v>
                </c:pt>
                <c:pt idx="15">
                  <c:v>11.823072133502119</c:v>
                </c:pt>
                <c:pt idx="16">
                  <c:v>13.491605154819876</c:v>
                </c:pt>
                <c:pt idx="17">
                  <c:v>13.323173255877702</c:v>
                </c:pt>
                <c:pt idx="18">
                  <c:v>13.783260504192601</c:v>
                </c:pt>
                <c:pt idx="19">
                  <c:v>14.200453984545423</c:v>
                </c:pt>
                <c:pt idx="20">
                  <c:v>10.771557408011077</c:v>
                </c:pt>
                <c:pt idx="21">
                  <c:v>10.196621397490899</c:v>
                </c:pt>
                <c:pt idx="22">
                  <c:v>13.772175737381884</c:v>
                </c:pt>
                <c:pt idx="23">
                  <c:v>15.204808527429289</c:v>
                </c:pt>
                <c:pt idx="24">
                  <c:v>15.454009418534522</c:v>
                </c:pt>
                <c:pt idx="25">
                  <c:v>15.302038294514139</c:v>
                </c:pt>
                <c:pt idx="26">
                  <c:v>15.294932829506237</c:v>
                </c:pt>
                <c:pt idx="27">
                  <c:v>15.647058372335277</c:v>
                </c:pt>
                <c:pt idx="28">
                  <c:v>16.042471434208402</c:v>
                </c:pt>
                <c:pt idx="29">
                  <c:v>16.00125926344051</c:v>
                </c:pt>
                <c:pt idx="30">
                  <c:v>16.203962325861902</c:v>
                </c:pt>
                <c:pt idx="31">
                  <c:v>15.920671704937588</c:v>
                </c:pt>
                <c:pt idx="32">
                  <c:v>15.729596977037442</c:v>
                </c:pt>
                <c:pt idx="33">
                  <c:v>19.343276746863623</c:v>
                </c:pt>
                <c:pt idx="34">
                  <c:v>18.758818679233698</c:v>
                </c:pt>
                <c:pt idx="35">
                  <c:v>16.963955388831558</c:v>
                </c:pt>
                <c:pt idx="36">
                  <c:v>17.242333991340658</c:v>
                </c:pt>
                <c:pt idx="37">
                  <c:v>16.113163216967134</c:v>
                </c:pt>
                <c:pt idx="38">
                  <c:v>13.411830579272408</c:v>
                </c:pt>
                <c:pt idx="39">
                  <c:v>13.43815938181702</c:v>
                </c:pt>
                <c:pt idx="40">
                  <c:v>15.047642828957972</c:v>
                </c:pt>
                <c:pt idx="41">
                  <c:v>14.771635271551585</c:v>
                </c:pt>
                <c:pt idx="42">
                  <c:v>14.922951666575287</c:v>
                </c:pt>
                <c:pt idx="43">
                  <c:v>14.913807907053243</c:v>
                </c:pt>
                <c:pt idx="44">
                  <c:v>15.125077209404326</c:v>
                </c:pt>
                <c:pt idx="45">
                  <c:v>14.033526084287413</c:v>
                </c:pt>
                <c:pt idx="46">
                  <c:v>10.195450482270118</c:v>
                </c:pt>
                <c:pt idx="47">
                  <c:v>11.149272347784386</c:v>
                </c:pt>
                <c:pt idx="48">
                  <c:v>12.85513123910729</c:v>
                </c:pt>
                <c:pt idx="49">
                  <c:v>12.200953527703422</c:v>
                </c:pt>
                <c:pt idx="50">
                  <c:v>10.624879533073166</c:v>
                </c:pt>
                <c:pt idx="51">
                  <c:v>12.108008064888589</c:v>
                </c:pt>
                <c:pt idx="52">
                  <c:v>15.55346201567388</c:v>
                </c:pt>
                <c:pt idx="53">
                  <c:v>15.862259883816556</c:v>
                </c:pt>
                <c:pt idx="54">
                  <c:v>14.708804805173017</c:v>
                </c:pt>
                <c:pt idx="55">
                  <c:v>14.868522249137294</c:v>
                </c:pt>
                <c:pt idx="56">
                  <c:v>16.079999999999995</c:v>
                </c:pt>
                <c:pt idx="57">
                  <c:v>16.139932829506236</c:v>
                </c:pt>
                <c:pt idx="58">
                  <c:v>15.762441317476695</c:v>
                </c:pt>
                <c:pt idx="59">
                  <c:v>15.503106085383944</c:v>
                </c:pt>
                <c:pt idx="60">
                  <c:v>15.270403022962553</c:v>
                </c:pt>
                <c:pt idx="61">
                  <c:v>15.192760194004578</c:v>
                </c:pt>
                <c:pt idx="62">
                  <c:v>14.294093564969195</c:v>
                </c:pt>
                <c:pt idx="63">
                  <c:v>12.340372906230845</c:v>
                </c:pt>
                <c:pt idx="64">
                  <c:v>11.085681743848159</c:v>
                </c:pt>
                <c:pt idx="65">
                  <c:v>12.75313930399588</c:v>
                </c:pt>
                <c:pt idx="66">
                  <c:v>15.122279961637695</c:v>
                </c:pt>
                <c:pt idx="67">
                  <c:v>12.909503524962091</c:v>
                </c:pt>
                <c:pt idx="68">
                  <c:v>12.950909536911029</c:v>
                </c:pt>
                <c:pt idx="69">
                  <c:v>15.41479848851872</c:v>
                </c:pt>
                <c:pt idx="70">
                  <c:v>15.861423721159738</c:v>
                </c:pt>
                <c:pt idx="71">
                  <c:v>12.672559415793192</c:v>
                </c:pt>
                <c:pt idx="72">
                  <c:v>13.086377429277274</c:v>
                </c:pt>
                <c:pt idx="73">
                  <c:v>16.163326433934269</c:v>
                </c:pt>
                <c:pt idx="74">
                  <c:v>16.255198736669136</c:v>
                </c:pt>
                <c:pt idx="75">
                  <c:v>16.230758953252487</c:v>
                </c:pt>
                <c:pt idx="76">
                  <c:v>16.075484868307154</c:v>
                </c:pt>
                <c:pt idx="77">
                  <c:v>15.907562844741506</c:v>
                </c:pt>
                <c:pt idx="78">
                  <c:v>15.615701821669298</c:v>
                </c:pt>
                <c:pt idx="79">
                  <c:v>14.431064688989576</c:v>
                </c:pt>
                <c:pt idx="80">
                  <c:v>14.692789543706262</c:v>
                </c:pt>
                <c:pt idx="81">
                  <c:v>15.659789837014218</c:v>
                </c:pt>
                <c:pt idx="82">
                  <c:v>14.077179572532</c:v>
                </c:pt>
                <c:pt idx="83">
                  <c:v>12.634778410697582</c:v>
                </c:pt>
                <c:pt idx="84">
                  <c:v>13.882753256974237</c:v>
                </c:pt>
                <c:pt idx="85">
                  <c:v>14.52385962891411</c:v>
                </c:pt>
                <c:pt idx="86">
                  <c:v>14.497161340012255</c:v>
                </c:pt>
                <c:pt idx="87">
                  <c:v>13.773804805173018</c:v>
                </c:pt>
                <c:pt idx="88">
                  <c:v>12.932904573902666</c:v>
                </c:pt>
                <c:pt idx="89">
                  <c:v>12.763777790321535</c:v>
                </c:pt>
                <c:pt idx="90">
                  <c:v>12.506769612539102</c:v>
                </c:pt>
                <c:pt idx="91">
                  <c:v>12.433297557954653</c:v>
                </c:pt>
                <c:pt idx="92">
                  <c:v>11.791138429878734</c:v>
                </c:pt>
                <c:pt idx="93">
                  <c:v>10.135213467966903</c:v>
                </c:pt>
                <c:pt idx="94">
                  <c:v>9.0034519767633103</c:v>
                </c:pt>
                <c:pt idx="95">
                  <c:v>9.173529186167638</c:v>
                </c:pt>
                <c:pt idx="96">
                  <c:v>6.5791475946721576</c:v>
                </c:pt>
                <c:pt idx="97">
                  <c:v>3.5123641080723678</c:v>
                </c:pt>
                <c:pt idx="98">
                  <c:v>3.7827748688554226</c:v>
                </c:pt>
                <c:pt idx="99">
                  <c:v>4.6453176357757924</c:v>
                </c:pt>
                <c:pt idx="100">
                  <c:v>4.8619482713871065</c:v>
                </c:pt>
                <c:pt idx="101">
                  <c:v>4.95563465117554</c:v>
                </c:pt>
                <c:pt idx="102">
                  <c:v>4.4201814336601384</c:v>
                </c:pt>
                <c:pt idx="103">
                  <c:v>4.3814337600703084</c:v>
                </c:pt>
                <c:pt idx="104">
                  <c:v>4.799576899216305</c:v>
                </c:pt>
                <c:pt idx="105">
                  <c:v>4.9437407365594872</c:v>
                </c:pt>
                <c:pt idx="106">
                  <c:v>5.0172498449059875</c:v>
                </c:pt>
                <c:pt idx="107">
                  <c:v>7.8135353899280924</c:v>
                </c:pt>
                <c:pt idx="108">
                  <c:v>10.166393604428029</c:v>
                </c:pt>
                <c:pt idx="109">
                  <c:v>10.131279341261649</c:v>
                </c:pt>
                <c:pt idx="110">
                  <c:v>10.220557441771209</c:v>
                </c:pt>
                <c:pt idx="111">
                  <c:v>10.208596356661397</c:v>
                </c:pt>
                <c:pt idx="112">
                  <c:v>10.037239805995416</c:v>
                </c:pt>
                <c:pt idx="113">
                  <c:v>9.672105465007899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D-42A6-A294-FF93A5D7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17184"/>
        <c:axId val="736126696"/>
      </c:lineChart>
      <c:catAx>
        <c:axId val="7361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6696"/>
        <c:crosses val="autoZero"/>
        <c:auto val="1"/>
        <c:lblAlgn val="ctr"/>
        <c:lblOffset val="100"/>
        <c:noMultiLvlLbl val="0"/>
      </c:catAx>
      <c:valAx>
        <c:axId val="7361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2WMA_MAPE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390162480977E-2"/>
          <c:y val="1.6456987820342682E-2"/>
          <c:w val="0.79381226162383667"/>
          <c:h val="0.81936099560588638"/>
        </c:manualLayout>
      </c:layout>
      <c:lineChart>
        <c:grouping val="standard"/>
        <c:varyColors val="0"/>
        <c:ser>
          <c:idx val="0"/>
          <c:order val="0"/>
          <c:tx>
            <c:v>Valoare actuala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'2WMA_MAPE'!$B$6:$B$119</c:f>
              <c:numCache>
                <c:formatCode>General</c:formatCode>
                <c:ptCount val="114"/>
                <c:pt idx="0">
                  <c:v>13.89</c:v>
                </c:pt>
                <c:pt idx="1">
                  <c:v>10.68</c:v>
                </c:pt>
                <c:pt idx="2">
                  <c:v>17.475000000000001</c:v>
                </c:pt>
                <c:pt idx="3">
                  <c:v>14.51</c:v>
                </c:pt>
                <c:pt idx="4">
                  <c:v>16.100000000000001</c:v>
                </c:pt>
                <c:pt idx="5">
                  <c:v>16.09</c:v>
                </c:pt>
                <c:pt idx="6">
                  <c:v>16.239999999999998</c:v>
                </c:pt>
                <c:pt idx="7">
                  <c:v>16.25</c:v>
                </c:pt>
                <c:pt idx="8">
                  <c:v>16.295000000000002</c:v>
                </c:pt>
                <c:pt idx="9">
                  <c:v>16.5</c:v>
                </c:pt>
                <c:pt idx="10">
                  <c:v>16.420000000000002</c:v>
                </c:pt>
                <c:pt idx="11">
                  <c:v>11.85</c:v>
                </c:pt>
                <c:pt idx="12">
                  <c:v>14.925700000000001</c:v>
                </c:pt>
                <c:pt idx="13">
                  <c:v>9.7149999999999999</c:v>
                </c:pt>
                <c:pt idx="14">
                  <c:v>13.76</c:v>
                </c:pt>
                <c:pt idx="15">
                  <c:v>13.244999999999999</c:v>
                </c:pt>
                <c:pt idx="16">
                  <c:v>13.395</c:v>
                </c:pt>
                <c:pt idx="17">
                  <c:v>14.14</c:v>
                </c:pt>
                <c:pt idx="18">
                  <c:v>14.256</c:v>
                </c:pt>
                <c:pt idx="19">
                  <c:v>7.57</c:v>
                </c:pt>
                <c:pt idx="20">
                  <c:v>12.61</c:v>
                </c:pt>
                <c:pt idx="21">
                  <c:v>14.84</c:v>
                </c:pt>
                <c:pt idx="22">
                  <c:v>15.54</c:v>
                </c:pt>
                <c:pt idx="23">
                  <c:v>15.375</c:v>
                </c:pt>
                <c:pt idx="24">
                  <c:v>15.234999999999999</c:v>
                </c:pt>
                <c:pt idx="25">
                  <c:v>15.35</c:v>
                </c:pt>
                <c:pt idx="26">
                  <c:v>15.92</c:v>
                </c:pt>
                <c:pt idx="27">
                  <c:v>16.155000000000001</c:v>
                </c:pt>
                <c:pt idx="28">
                  <c:v>15.86</c:v>
                </c:pt>
                <c:pt idx="29">
                  <c:v>16.52</c:v>
                </c:pt>
                <c:pt idx="30">
                  <c:v>15.37</c:v>
                </c:pt>
                <c:pt idx="31">
                  <c:v>16.059999999999999</c:v>
                </c:pt>
                <c:pt idx="32">
                  <c:v>22.36</c:v>
                </c:pt>
                <c:pt idx="33">
                  <c:v>15.45</c:v>
                </c:pt>
                <c:pt idx="34">
                  <c:v>18.355</c:v>
                </c:pt>
                <c:pt idx="35">
                  <c:v>16.22</c:v>
                </c:pt>
                <c:pt idx="36">
                  <c:v>16.015000000000001</c:v>
                </c:pt>
                <c:pt idx="37">
                  <c:v>11.02</c:v>
                </c:pt>
                <c:pt idx="38">
                  <c:v>15.66</c:v>
                </c:pt>
                <c:pt idx="39">
                  <c:v>14.484999999999999</c:v>
                </c:pt>
                <c:pt idx="40">
                  <c:v>15.035</c:v>
                </c:pt>
                <c:pt idx="41">
                  <c:v>14.82</c:v>
                </c:pt>
                <c:pt idx="42">
                  <c:v>15</c:v>
                </c:pt>
                <c:pt idx="43">
                  <c:v>15.24</c:v>
                </c:pt>
                <c:pt idx="44">
                  <c:v>12.925000000000001</c:v>
                </c:pt>
                <c:pt idx="45">
                  <c:v>7.6875</c:v>
                </c:pt>
                <c:pt idx="46">
                  <c:v>14.33</c:v>
                </c:pt>
                <c:pt idx="47">
                  <c:v>11.5</c:v>
                </c:pt>
                <c:pt idx="48">
                  <c:v>12.845000000000001</c:v>
                </c:pt>
                <c:pt idx="49">
                  <c:v>8.5850000000000009</c:v>
                </c:pt>
                <c:pt idx="50">
                  <c:v>15.345000000000001</c:v>
                </c:pt>
                <c:pt idx="51">
                  <c:v>15.744999999999999</c:v>
                </c:pt>
                <c:pt idx="52">
                  <c:v>15.97</c:v>
                </c:pt>
                <c:pt idx="53">
                  <c:v>13.55</c:v>
                </c:pt>
                <c:pt idx="54">
                  <c:v>16.079999999999998</c:v>
                </c:pt>
                <c:pt idx="55">
                  <c:v>16.079999999999998</c:v>
                </c:pt>
                <c:pt idx="56">
                  <c:v>16.195</c:v>
                </c:pt>
                <c:pt idx="57">
                  <c:v>15.365</c:v>
                </c:pt>
                <c:pt idx="58">
                  <c:v>15.63</c:v>
                </c:pt>
                <c:pt idx="59">
                  <c:v>14.94</c:v>
                </c:pt>
                <c:pt idx="60">
                  <c:v>15.425000000000001</c:v>
                </c:pt>
                <c:pt idx="61">
                  <c:v>13.255000000000001</c:v>
                </c:pt>
                <c:pt idx="62">
                  <c:v>11.5</c:v>
                </c:pt>
                <c:pt idx="63">
                  <c:v>10.705</c:v>
                </c:pt>
                <c:pt idx="64">
                  <c:v>14.635</c:v>
                </c:pt>
                <c:pt idx="65">
                  <c:v>15.57</c:v>
                </c:pt>
                <c:pt idx="66">
                  <c:v>10.465</c:v>
                </c:pt>
                <c:pt idx="67">
                  <c:v>15.234999999999999</c:v>
                </c:pt>
                <c:pt idx="68">
                  <c:v>15.58</c:v>
                </c:pt>
                <c:pt idx="69">
                  <c:v>16.12</c:v>
                </c:pt>
                <c:pt idx="70">
                  <c:v>9.5050000000000008</c:v>
                </c:pt>
                <c:pt idx="71">
                  <c:v>16.376999999999999</c:v>
                </c:pt>
                <c:pt idx="72">
                  <c:v>15.967000000000001</c:v>
                </c:pt>
                <c:pt idx="73">
                  <c:v>16.52</c:v>
                </c:pt>
                <c:pt idx="74">
                  <c:v>15.965</c:v>
                </c:pt>
                <c:pt idx="75">
                  <c:v>16.177</c:v>
                </c:pt>
                <c:pt idx="76">
                  <c:v>15.66</c:v>
                </c:pt>
                <c:pt idx="77">
                  <c:v>15.574999999999999</c:v>
                </c:pt>
                <c:pt idx="78">
                  <c:v>13.38</c:v>
                </c:pt>
                <c:pt idx="79">
                  <c:v>15.898999999999999</c:v>
                </c:pt>
                <c:pt idx="80">
                  <c:v>15.44</c:v>
                </c:pt>
                <c:pt idx="81">
                  <c:v>12.824999999999999</c:v>
                </c:pt>
                <c:pt idx="82">
                  <c:v>12.46</c:v>
                </c:pt>
                <c:pt idx="83">
                  <c:v>15.19</c:v>
                </c:pt>
                <c:pt idx="84">
                  <c:v>13.911799999999999</c:v>
                </c:pt>
                <c:pt idx="85">
                  <c:v>15.035</c:v>
                </c:pt>
                <c:pt idx="86">
                  <c:v>12.615</c:v>
                </c:pt>
                <c:pt idx="87">
                  <c:v>13.225</c:v>
                </c:pt>
                <c:pt idx="88">
                  <c:v>12.34</c:v>
                </c:pt>
                <c:pt idx="89">
                  <c:v>12.66</c:v>
                </c:pt>
                <c:pt idx="90">
                  <c:v>12.225</c:v>
                </c:pt>
                <c:pt idx="91">
                  <c:v>11.3925</c:v>
                </c:pt>
                <c:pt idx="92">
                  <c:v>8.98</c:v>
                </c:pt>
                <c:pt idx="93">
                  <c:v>9.0250000000000004</c:v>
                </c:pt>
                <c:pt idx="94">
                  <c:v>9.31</c:v>
                </c:pt>
                <c:pt idx="95">
                  <c:v>4.07</c:v>
                </c:pt>
                <c:pt idx="96">
                  <c:v>3</c:v>
                </c:pt>
                <c:pt idx="97">
                  <c:v>4.5019999999999998</c:v>
                </c:pt>
                <c:pt idx="98">
                  <c:v>4.7770000000000001</c:v>
                </c:pt>
                <c:pt idx="99">
                  <c:v>4.9400000000000004</c:v>
                </c:pt>
                <c:pt idx="100">
                  <c:v>4.97</c:v>
                </c:pt>
                <c:pt idx="101">
                  <c:v>3.915</c:v>
                </c:pt>
                <c:pt idx="102">
                  <c:v>4.8099999999999996</c:v>
                </c:pt>
                <c:pt idx="103">
                  <c:v>4.79</c:v>
                </c:pt>
                <c:pt idx="104">
                  <c:v>5.085</c:v>
                </c:pt>
                <c:pt idx="105">
                  <c:v>4.9550000000000001</c:v>
                </c:pt>
                <c:pt idx="106">
                  <c:v>10.44</c:v>
                </c:pt>
                <c:pt idx="107">
                  <c:v>9.9149999999999991</c:v>
                </c:pt>
                <c:pt idx="108">
                  <c:v>10.33</c:v>
                </c:pt>
                <c:pt idx="109">
                  <c:v>10.119999999999999</c:v>
                </c:pt>
                <c:pt idx="110">
                  <c:v>10.29</c:v>
                </c:pt>
                <c:pt idx="111">
                  <c:v>9.8049999999999997</c:v>
                </c:pt>
                <c:pt idx="112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D-4130-BD91-DEBADFA0C3B6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'2WMA_MAPE'!$C$6:$C$119</c:f>
              <c:numCache>
                <c:formatCode>General</c:formatCode>
                <c:ptCount val="114"/>
                <c:pt idx="0">
                  <c:v>12.415642389375481</c:v>
                </c:pt>
                <c:pt idx="1">
                  <c:v>13.809783958238325</c:v>
                </c:pt>
                <c:pt idx="2">
                  <c:v>11.906159495499914</c:v>
                </c:pt>
                <c:pt idx="3">
                  <c:v>14.879438077282899</c:v>
                </c:pt>
                <c:pt idx="4">
                  <c:v>15.642574113444626</c:v>
                </c:pt>
                <c:pt idx="5">
                  <c:v>15.492649969518737</c:v>
                </c:pt>
                <c:pt idx="6">
                  <c:v>16.093819811512461</c:v>
                </c:pt>
                <c:pt idx="7">
                  <c:v>16.18270282731309</c:v>
                </c:pt>
                <c:pt idx="8">
                  <c:v>16.246180188487539</c:v>
                </c:pt>
                <c:pt idx="9">
                  <c:v>16.27781084819393</c:v>
                </c:pt>
                <c:pt idx="10">
                  <c:v>16.421693863994555</c:v>
                </c:pt>
                <c:pt idx="11">
                  <c:v>16.450558492099688</c:v>
                </c:pt>
                <c:pt idx="12">
                  <c:v>13.595653861194581</c:v>
                </c:pt>
                <c:pt idx="13">
                  <c:v>13.750840573112438</c:v>
                </c:pt>
                <c:pt idx="14">
                  <c:v>11.705389184797944</c:v>
                </c:pt>
                <c:pt idx="15">
                  <c:v>12.214886243209612</c:v>
                </c:pt>
                <c:pt idx="16">
                  <c:v>13.441720292891732</c:v>
                </c:pt>
                <c:pt idx="17">
                  <c:v>13.337702827313089</c:v>
                </c:pt>
                <c:pt idx="18">
                  <c:v>13.855424042321673</c:v>
                </c:pt>
                <c:pt idx="19">
                  <c:v>14.211690186455456</c:v>
                </c:pt>
                <c:pt idx="20">
                  <c:v>10.123925977231284</c:v>
                </c:pt>
                <c:pt idx="21">
                  <c:v>10.684814997719766</c:v>
                </c:pt>
                <c:pt idx="22">
                  <c:v>13.988182032721246</c:v>
                </c:pt>
                <c:pt idx="23">
                  <c:v>15.272613194127747</c:v>
                </c:pt>
                <c:pt idx="24">
                  <c:v>15.438026889955603</c:v>
                </c:pt>
                <c:pt idx="25">
                  <c:v>15.288477361174451</c:v>
                </c:pt>
                <c:pt idx="26">
                  <c:v>15.3060721676067</c:v>
                </c:pt>
                <c:pt idx="27">
                  <c:v>15.702270743789736</c:v>
                </c:pt>
                <c:pt idx="28">
                  <c:v>16.065234429457174</c:v>
                </c:pt>
                <c:pt idx="29">
                  <c:v>15.972684439617595</c:v>
                </c:pt>
                <c:pt idx="30">
                  <c:v>16.26789244017759</c:v>
                </c:pt>
                <c:pt idx="31">
                  <c:v>15.809278323932993</c:v>
                </c:pt>
                <c:pt idx="32">
                  <c:v>15.796433005640207</c:v>
                </c:pt>
                <c:pt idx="33">
                  <c:v>19.953518747149705</c:v>
                </c:pt>
                <c:pt idx="34">
                  <c:v>18.089489755110407</c:v>
                </c:pt>
                <c:pt idx="35">
                  <c:v>17.245344755630143</c:v>
                </c:pt>
                <c:pt idx="36">
                  <c:v>17.035529757910378</c:v>
                </c:pt>
                <c:pt idx="37">
                  <c:v>16.093306136005449</c:v>
                </c:pt>
                <c:pt idx="38">
                  <c:v>12.927995850474165</c:v>
                </c:pt>
                <c:pt idx="39">
                  <c:v>13.887607458218199</c:v>
                </c:pt>
                <c:pt idx="40">
                  <c:v>14.933827852714145</c:v>
                </c:pt>
                <c:pt idx="41">
                  <c:v>14.824910366814658</c:v>
                </c:pt>
                <c:pt idx="42">
                  <c:v>14.902125947517909</c:v>
                </c:pt>
                <c:pt idx="43">
                  <c:v>14.931243392775707</c:v>
                </c:pt>
                <c:pt idx="44">
                  <c:v>15.148324523700943</c:v>
                </c:pt>
                <c:pt idx="45">
                  <c:v>13.809286365134675</c:v>
                </c:pt>
                <c:pt idx="46">
                  <c:v>9.688126279651339</c:v>
                </c:pt>
                <c:pt idx="47">
                  <c:v>11.792690202847924</c:v>
                </c:pt>
                <c:pt idx="48">
                  <c:v>12.581006658026403</c:v>
                </c:pt>
                <c:pt idx="49">
                  <c:v>12.331235351574026</c:v>
                </c:pt>
                <c:pt idx="50">
                  <c:v>10.212239704308297</c:v>
                </c:pt>
                <c:pt idx="51">
                  <c:v>12.762807417576511</c:v>
                </c:pt>
                <c:pt idx="52">
                  <c:v>15.592207539501569</c:v>
                </c:pt>
                <c:pt idx="53">
                  <c:v>15.884054240969634</c:v>
                </c:pt>
                <c:pt idx="54">
                  <c:v>14.474394386015513</c:v>
                </c:pt>
                <c:pt idx="55">
                  <c:v>15.113587687347422</c:v>
                </c:pt>
                <c:pt idx="56">
                  <c:v>16.079999999999998</c:v>
                </c:pt>
                <c:pt idx="57">
                  <c:v>16.151072167606703</c:v>
                </c:pt>
                <c:pt idx="58">
                  <c:v>15.682044355534247</c:v>
                </c:pt>
                <c:pt idx="59">
                  <c:v>15.52877499491979</c:v>
                </c:pt>
                <c:pt idx="60">
                  <c:v>15.203566994359797</c:v>
                </c:pt>
                <c:pt idx="61">
                  <c:v>15.239739141645654</c:v>
                </c:pt>
                <c:pt idx="62">
                  <c:v>14.083899098203993</c:v>
                </c:pt>
                <c:pt idx="63">
                  <c:v>12.170376920436869</c:v>
                </c:pt>
                <c:pt idx="64">
                  <c:v>11.008675015240634</c:v>
                </c:pt>
                <c:pt idx="65">
                  <c:v>13.133814075602913</c:v>
                </c:pt>
                <c:pt idx="66">
                  <c:v>15.212847623584919</c:v>
                </c:pt>
                <c:pt idx="67">
                  <c:v>12.415013777111234</c:v>
                </c:pt>
                <c:pt idx="68">
                  <c:v>13.412949908556206</c:v>
                </c:pt>
                <c:pt idx="69">
                  <c:v>15.448216502820106</c:v>
                </c:pt>
                <c:pt idx="70">
                  <c:v>15.913730178327121</c:v>
                </c:pt>
                <c:pt idx="71">
                  <c:v>12.031805315492811</c:v>
                </c:pt>
                <c:pt idx="72">
                  <c:v>13.752025528636949</c:v>
                </c:pt>
                <c:pt idx="73">
                  <c:v>16.123612272010895</c:v>
                </c:pt>
                <c:pt idx="74">
                  <c:v>16.30876442336092</c:v>
                </c:pt>
                <c:pt idx="75">
                  <c:v>16.176999538941576</c:v>
                </c:pt>
                <c:pt idx="76">
                  <c:v>16.096019995935833</c:v>
                </c:pt>
                <c:pt idx="77">
                  <c:v>15.857484255194226</c:v>
                </c:pt>
                <c:pt idx="78">
                  <c:v>15.607468397855918</c:v>
                </c:pt>
                <c:pt idx="79">
                  <c:v>14.218448626985143</c:v>
                </c:pt>
                <c:pt idx="80">
                  <c:v>14.936789480011129</c:v>
                </c:pt>
                <c:pt idx="81">
                  <c:v>15.615329348421952</c:v>
                </c:pt>
                <c:pt idx="82">
                  <c:v>13.823880710508497</c:v>
                </c:pt>
                <c:pt idx="83">
                  <c:v>12.59942312020482</c:v>
                </c:pt>
                <c:pt idx="84">
                  <c:v>14.147191457098206</c:v>
                </c:pt>
                <c:pt idx="85">
                  <c:v>14.400048307522738</c:v>
                </c:pt>
                <c:pt idx="86">
                  <c:v>14.605958770920406</c:v>
                </c:pt>
                <c:pt idx="87">
                  <c:v>13.539394386015513</c:v>
                </c:pt>
                <c:pt idx="88">
                  <c:v>12.991991497739892</c:v>
                </c:pt>
                <c:pt idx="89">
                  <c:v>12.678053318852781</c:v>
                </c:pt>
                <c:pt idx="90">
                  <c:v>12.537766031601256</c:v>
                </c:pt>
                <c:pt idx="91">
                  <c:v>12.391161800792045</c:v>
                </c:pt>
                <c:pt idx="92">
                  <c:v>11.710499308412361</c:v>
                </c:pt>
                <c:pt idx="93">
                  <c:v>9.9015295273811663</c:v>
                </c:pt>
                <c:pt idx="94">
                  <c:v>9.0078108481939285</c:v>
                </c:pt>
                <c:pt idx="95">
                  <c:v>9.2011353718948694</c:v>
                </c:pt>
                <c:pt idx="96">
                  <c:v>6.0715812325294536</c:v>
                </c:pt>
                <c:pt idx="97">
                  <c:v>3.4087198318333045</c:v>
                </c:pt>
                <c:pt idx="98">
                  <c:v>3.9282643108283901</c:v>
                </c:pt>
                <c:pt idx="99">
                  <c:v>4.671955183407329</c:v>
                </c:pt>
                <c:pt idx="100">
                  <c:v>4.87773707234689</c:v>
                </c:pt>
                <c:pt idx="101">
                  <c:v>4.9585405654626182</c:v>
                </c:pt>
                <c:pt idx="102">
                  <c:v>4.3179901145646138</c:v>
                </c:pt>
                <c:pt idx="103">
                  <c:v>4.4681268696347596</c:v>
                </c:pt>
                <c:pt idx="104">
                  <c:v>4.7976396230249225</c:v>
                </c:pt>
                <c:pt idx="105">
                  <c:v>4.9723155603824072</c:v>
                </c:pt>
                <c:pt idx="106">
                  <c:v>5.0046575496619905</c:v>
                </c:pt>
                <c:pt idx="107">
                  <c:v>8.3448333854152601</c:v>
                </c:pt>
                <c:pt idx="108">
                  <c:v>10.115540104404191</c:v>
                </c:pt>
                <c:pt idx="109">
                  <c:v>10.171477822232879</c:v>
                </c:pt>
                <c:pt idx="110">
                  <c:v>10.200216041761678</c:v>
                </c:pt>
                <c:pt idx="111">
                  <c:v>10.225063204288167</c:v>
                </c:pt>
                <c:pt idx="112">
                  <c:v>9.9902608583543486</c:v>
                </c:pt>
                <c:pt idx="113">
                  <c:v>9.6474051935677512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D-4130-BD91-DEBADFA0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17184"/>
        <c:axId val="736126696"/>
      </c:lineChart>
      <c:catAx>
        <c:axId val="7361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6696"/>
        <c:crosses val="autoZero"/>
        <c:auto val="1"/>
        <c:lblAlgn val="ctr"/>
        <c:lblOffset val="100"/>
        <c:noMultiLvlLbl val="0"/>
      </c:catAx>
      <c:valAx>
        <c:axId val="7361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3WMA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390162480977E-2"/>
          <c:y val="1.6456987820342682E-2"/>
          <c:w val="0.79381226162383667"/>
          <c:h val="0.81936099560588638"/>
        </c:manualLayout>
      </c:layout>
      <c:lineChart>
        <c:grouping val="standard"/>
        <c:varyColors val="0"/>
        <c:ser>
          <c:idx val="0"/>
          <c:order val="0"/>
          <c:tx>
            <c:v>Valoare actuala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'3WMA'!$B$6:$B$119</c:f>
              <c:numCache>
                <c:formatCode>General</c:formatCode>
                <c:ptCount val="114"/>
                <c:pt idx="0">
                  <c:v>13.89</c:v>
                </c:pt>
                <c:pt idx="1">
                  <c:v>10.68</c:v>
                </c:pt>
                <c:pt idx="2">
                  <c:v>17.475000000000001</c:v>
                </c:pt>
                <c:pt idx="3">
                  <c:v>14.51</c:v>
                </c:pt>
                <c:pt idx="4">
                  <c:v>16.100000000000001</c:v>
                </c:pt>
                <c:pt idx="5">
                  <c:v>16.09</c:v>
                </c:pt>
                <c:pt idx="6">
                  <c:v>16.239999999999998</c:v>
                </c:pt>
                <c:pt idx="7">
                  <c:v>16.25</c:v>
                </c:pt>
                <c:pt idx="8">
                  <c:v>16.295000000000002</c:v>
                </c:pt>
                <c:pt idx="9">
                  <c:v>16.5</c:v>
                </c:pt>
                <c:pt idx="10">
                  <c:v>16.420000000000002</c:v>
                </c:pt>
                <c:pt idx="11">
                  <c:v>11.85</c:v>
                </c:pt>
                <c:pt idx="12">
                  <c:v>14.925700000000001</c:v>
                </c:pt>
                <c:pt idx="13">
                  <c:v>9.7149999999999999</c:v>
                </c:pt>
                <c:pt idx="14">
                  <c:v>13.76</c:v>
                </c:pt>
                <c:pt idx="15">
                  <c:v>13.244999999999999</c:v>
                </c:pt>
                <c:pt idx="16">
                  <c:v>13.395</c:v>
                </c:pt>
                <c:pt idx="17">
                  <c:v>14.14</c:v>
                </c:pt>
                <c:pt idx="18">
                  <c:v>14.256</c:v>
                </c:pt>
                <c:pt idx="19">
                  <c:v>7.57</c:v>
                </c:pt>
                <c:pt idx="20">
                  <c:v>12.61</c:v>
                </c:pt>
                <c:pt idx="21">
                  <c:v>14.84</c:v>
                </c:pt>
                <c:pt idx="22">
                  <c:v>15.54</c:v>
                </c:pt>
                <c:pt idx="23">
                  <c:v>15.375</c:v>
                </c:pt>
                <c:pt idx="24">
                  <c:v>15.234999999999999</c:v>
                </c:pt>
                <c:pt idx="25">
                  <c:v>15.35</c:v>
                </c:pt>
                <c:pt idx="26">
                  <c:v>15.92</c:v>
                </c:pt>
                <c:pt idx="27">
                  <c:v>16.155000000000001</c:v>
                </c:pt>
                <c:pt idx="28">
                  <c:v>15.86</c:v>
                </c:pt>
                <c:pt idx="29">
                  <c:v>16.52</c:v>
                </c:pt>
                <c:pt idx="30">
                  <c:v>15.37</c:v>
                </c:pt>
                <c:pt idx="31">
                  <c:v>16.059999999999999</c:v>
                </c:pt>
                <c:pt idx="32">
                  <c:v>22.36</c:v>
                </c:pt>
                <c:pt idx="33">
                  <c:v>15.45</c:v>
                </c:pt>
                <c:pt idx="34">
                  <c:v>18.355</c:v>
                </c:pt>
                <c:pt idx="35">
                  <c:v>16.22</c:v>
                </c:pt>
                <c:pt idx="36">
                  <c:v>16.015000000000001</c:v>
                </c:pt>
                <c:pt idx="37">
                  <c:v>11.02</c:v>
                </c:pt>
                <c:pt idx="38">
                  <c:v>15.66</c:v>
                </c:pt>
                <c:pt idx="39">
                  <c:v>14.484999999999999</c:v>
                </c:pt>
                <c:pt idx="40">
                  <c:v>15.035</c:v>
                </c:pt>
                <c:pt idx="41">
                  <c:v>14.82</c:v>
                </c:pt>
                <c:pt idx="42">
                  <c:v>15</c:v>
                </c:pt>
                <c:pt idx="43">
                  <c:v>15.24</c:v>
                </c:pt>
                <c:pt idx="44">
                  <c:v>12.925000000000001</c:v>
                </c:pt>
                <c:pt idx="45">
                  <c:v>7.6875</c:v>
                </c:pt>
                <c:pt idx="46">
                  <c:v>14.33</c:v>
                </c:pt>
                <c:pt idx="47">
                  <c:v>11.5</c:v>
                </c:pt>
                <c:pt idx="48">
                  <c:v>12.845000000000001</c:v>
                </c:pt>
                <c:pt idx="49">
                  <c:v>8.5850000000000009</c:v>
                </c:pt>
                <c:pt idx="50">
                  <c:v>15.345000000000001</c:v>
                </c:pt>
                <c:pt idx="51">
                  <c:v>15.744999999999999</c:v>
                </c:pt>
                <c:pt idx="52">
                  <c:v>15.97</c:v>
                </c:pt>
                <c:pt idx="53">
                  <c:v>13.55</c:v>
                </c:pt>
                <c:pt idx="54">
                  <c:v>16.079999999999998</c:v>
                </c:pt>
                <c:pt idx="55">
                  <c:v>16.079999999999998</c:v>
                </c:pt>
                <c:pt idx="56">
                  <c:v>16.195</c:v>
                </c:pt>
                <c:pt idx="57">
                  <c:v>15.365</c:v>
                </c:pt>
                <c:pt idx="58">
                  <c:v>15.63</c:v>
                </c:pt>
                <c:pt idx="59">
                  <c:v>14.94</c:v>
                </c:pt>
                <c:pt idx="60">
                  <c:v>15.425000000000001</c:v>
                </c:pt>
                <c:pt idx="61">
                  <c:v>13.255000000000001</c:v>
                </c:pt>
                <c:pt idx="62">
                  <c:v>11.5</c:v>
                </c:pt>
                <c:pt idx="63">
                  <c:v>10.705</c:v>
                </c:pt>
                <c:pt idx="64">
                  <c:v>14.635</c:v>
                </c:pt>
                <c:pt idx="65">
                  <c:v>15.57</c:v>
                </c:pt>
                <c:pt idx="66">
                  <c:v>10.465</c:v>
                </c:pt>
                <c:pt idx="67">
                  <c:v>15.234999999999999</c:v>
                </c:pt>
                <c:pt idx="68">
                  <c:v>15.58</c:v>
                </c:pt>
                <c:pt idx="69">
                  <c:v>16.12</c:v>
                </c:pt>
                <c:pt idx="70">
                  <c:v>9.5050000000000008</c:v>
                </c:pt>
                <c:pt idx="71">
                  <c:v>16.376999999999999</c:v>
                </c:pt>
                <c:pt idx="72">
                  <c:v>15.967000000000001</c:v>
                </c:pt>
                <c:pt idx="73">
                  <c:v>16.52</c:v>
                </c:pt>
                <c:pt idx="74">
                  <c:v>15.965</c:v>
                </c:pt>
                <c:pt idx="75">
                  <c:v>16.177</c:v>
                </c:pt>
                <c:pt idx="76">
                  <c:v>15.66</c:v>
                </c:pt>
                <c:pt idx="77">
                  <c:v>15.574999999999999</c:v>
                </c:pt>
                <c:pt idx="78">
                  <c:v>13.38</c:v>
                </c:pt>
                <c:pt idx="79">
                  <c:v>15.898999999999999</c:v>
                </c:pt>
                <c:pt idx="80">
                  <c:v>15.44</c:v>
                </c:pt>
                <c:pt idx="81">
                  <c:v>12.824999999999999</c:v>
                </c:pt>
                <c:pt idx="82">
                  <c:v>12.46</c:v>
                </c:pt>
                <c:pt idx="83">
                  <c:v>15.19</c:v>
                </c:pt>
                <c:pt idx="84">
                  <c:v>13.911799999999999</c:v>
                </c:pt>
                <c:pt idx="85">
                  <c:v>15.035</c:v>
                </c:pt>
                <c:pt idx="86">
                  <c:v>12.615</c:v>
                </c:pt>
                <c:pt idx="87">
                  <c:v>13.225</c:v>
                </c:pt>
                <c:pt idx="88">
                  <c:v>12.34</c:v>
                </c:pt>
                <c:pt idx="89">
                  <c:v>12.66</c:v>
                </c:pt>
                <c:pt idx="90">
                  <c:v>12.225</c:v>
                </c:pt>
                <c:pt idx="91">
                  <c:v>11.3925</c:v>
                </c:pt>
                <c:pt idx="92">
                  <c:v>8.98</c:v>
                </c:pt>
                <c:pt idx="93">
                  <c:v>9.0250000000000004</c:v>
                </c:pt>
                <c:pt idx="94">
                  <c:v>9.31</c:v>
                </c:pt>
                <c:pt idx="95">
                  <c:v>4.07</c:v>
                </c:pt>
                <c:pt idx="96">
                  <c:v>3</c:v>
                </c:pt>
                <c:pt idx="97">
                  <c:v>4.5019999999999998</c:v>
                </c:pt>
                <c:pt idx="98">
                  <c:v>4.7770000000000001</c:v>
                </c:pt>
                <c:pt idx="99">
                  <c:v>4.9400000000000004</c:v>
                </c:pt>
                <c:pt idx="100">
                  <c:v>4.97</c:v>
                </c:pt>
                <c:pt idx="101">
                  <c:v>3.915</c:v>
                </c:pt>
                <c:pt idx="102">
                  <c:v>4.8099999999999996</c:v>
                </c:pt>
                <c:pt idx="103">
                  <c:v>4.79</c:v>
                </c:pt>
                <c:pt idx="104">
                  <c:v>5.085</c:v>
                </c:pt>
                <c:pt idx="105">
                  <c:v>4.9550000000000001</c:v>
                </c:pt>
                <c:pt idx="106">
                  <c:v>10.44</c:v>
                </c:pt>
                <c:pt idx="107">
                  <c:v>9.9149999999999991</c:v>
                </c:pt>
                <c:pt idx="108">
                  <c:v>10.33</c:v>
                </c:pt>
                <c:pt idx="109">
                  <c:v>10.119999999999999</c:v>
                </c:pt>
                <c:pt idx="110">
                  <c:v>10.29</c:v>
                </c:pt>
                <c:pt idx="111">
                  <c:v>9.8049999999999997</c:v>
                </c:pt>
                <c:pt idx="112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D-46DF-BFC5-F62F5E36AA8A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'3WMA'!$C$6:$C$119</c:f>
              <c:numCache>
                <c:formatCode>General</c:formatCode>
                <c:ptCount val="114"/>
                <c:pt idx="1">
                  <c:v>13.06</c:v>
                </c:pt>
                <c:pt idx="2">
                  <c:v>13.206</c:v>
                </c:pt>
                <c:pt idx="3">
                  <c:v>12.681000000000001</c:v>
                </c:pt>
                <c:pt idx="4">
                  <c:v>15.523</c:v>
                </c:pt>
                <c:pt idx="5">
                  <c:v>15.421000000000001</c:v>
                </c:pt>
                <c:pt idx="6">
                  <c:v>15.780000000000001</c:v>
                </c:pt>
                <c:pt idx="7">
                  <c:v>16.122</c:v>
                </c:pt>
                <c:pt idx="8">
                  <c:v>16.211999999999996</c:v>
                </c:pt>
                <c:pt idx="9">
                  <c:v>16.257000000000001</c:v>
                </c:pt>
                <c:pt idx="10">
                  <c:v>16.327000000000002</c:v>
                </c:pt>
                <c:pt idx="11">
                  <c:v>16.443000000000001</c:v>
                </c:pt>
                <c:pt idx="12">
                  <c:v>15.522000000000002</c:v>
                </c:pt>
                <c:pt idx="13">
                  <c:v>13.379140000000001</c:v>
                </c:pt>
                <c:pt idx="14">
                  <c:v>13.268419999999999</c:v>
                </c:pt>
                <c:pt idx="15">
                  <c:v>11.566140000000001</c:v>
                </c:pt>
                <c:pt idx="16">
                  <c:v>12.848000000000001</c:v>
                </c:pt>
                <c:pt idx="17">
                  <c:v>13.378</c:v>
                </c:pt>
                <c:pt idx="18">
                  <c:v>13.513999999999999</c:v>
                </c:pt>
                <c:pt idx="19">
                  <c:v>14.014200000000001</c:v>
                </c:pt>
                <c:pt idx="20">
                  <c:v>12.895599999999998</c:v>
                </c:pt>
                <c:pt idx="21">
                  <c:v>9.9152000000000005</c:v>
                </c:pt>
                <c:pt idx="22">
                  <c:v>12.047999999999998</c:v>
                </c:pt>
                <c:pt idx="23">
                  <c:v>14.534000000000001</c:v>
                </c:pt>
                <c:pt idx="24">
                  <c:v>15.367000000000001</c:v>
                </c:pt>
                <c:pt idx="25">
                  <c:v>15.38</c:v>
                </c:pt>
                <c:pt idx="26">
                  <c:v>15.286000000000001</c:v>
                </c:pt>
                <c:pt idx="27">
                  <c:v>15.440999999999999</c:v>
                </c:pt>
                <c:pt idx="28">
                  <c:v>15.853</c:v>
                </c:pt>
                <c:pt idx="29">
                  <c:v>16.048999999999999</c:v>
                </c:pt>
                <c:pt idx="30">
                  <c:v>16.051000000000002</c:v>
                </c:pt>
                <c:pt idx="31">
                  <c:v>16.157999999999998</c:v>
                </c:pt>
                <c:pt idx="32">
                  <c:v>15.738</c:v>
                </c:pt>
                <c:pt idx="33">
                  <c:v>17.182000000000002</c:v>
                </c:pt>
                <c:pt idx="34">
                  <c:v>19.718</c:v>
                </c:pt>
                <c:pt idx="35">
                  <c:v>17.413</c:v>
                </c:pt>
                <c:pt idx="36">
                  <c:v>17.347000000000001</c:v>
                </c:pt>
                <c:pt idx="37">
                  <c:v>16.605999999999998</c:v>
                </c:pt>
                <c:pt idx="38">
                  <c:v>15.057</c:v>
                </c:pt>
                <c:pt idx="39">
                  <c:v>12.946999999999999</c:v>
                </c:pt>
                <c:pt idx="40">
                  <c:v>14.497</c:v>
                </c:pt>
                <c:pt idx="41">
                  <c:v>14.829999999999998</c:v>
                </c:pt>
                <c:pt idx="42">
                  <c:v>14.882</c:v>
                </c:pt>
                <c:pt idx="43">
                  <c:v>14.898999999999999</c:v>
                </c:pt>
                <c:pt idx="44">
                  <c:v>15.012</c:v>
                </c:pt>
                <c:pt idx="45">
                  <c:v>14.729000000000001</c:v>
                </c:pt>
                <c:pt idx="46">
                  <c:v>12.3405</c:v>
                </c:pt>
                <c:pt idx="47">
                  <c:v>10.063500000000001</c:v>
                </c:pt>
                <c:pt idx="48">
                  <c:v>12.435499999999999</c:v>
                </c:pt>
                <c:pt idx="49">
                  <c:v>12.334999999999999</c:v>
                </c:pt>
                <c:pt idx="50">
                  <c:v>11.724</c:v>
                </c:pt>
                <c:pt idx="51">
                  <c:v>10.789000000000001</c:v>
                </c:pt>
                <c:pt idx="52">
                  <c:v>14.073000000000002</c:v>
                </c:pt>
                <c:pt idx="53">
                  <c:v>15.71</c:v>
                </c:pt>
                <c:pt idx="54">
                  <c:v>15.441000000000003</c:v>
                </c:pt>
                <c:pt idx="55">
                  <c:v>14.540000000000001</c:v>
                </c:pt>
                <c:pt idx="56">
                  <c:v>15.573999999999998</c:v>
                </c:pt>
                <c:pt idx="57">
                  <c:v>16.102999999999998</c:v>
                </c:pt>
                <c:pt idx="58">
                  <c:v>16.006</c:v>
                </c:pt>
                <c:pt idx="59">
                  <c:v>15.584</c:v>
                </c:pt>
                <c:pt idx="60">
                  <c:v>15.439</c:v>
                </c:pt>
                <c:pt idx="61">
                  <c:v>15.175000000000001</c:v>
                </c:pt>
                <c:pt idx="62">
                  <c:v>14.894</c:v>
                </c:pt>
                <c:pt idx="63">
                  <c:v>13.338000000000001</c:v>
                </c:pt>
                <c:pt idx="64">
                  <c:v>11.692</c:v>
                </c:pt>
                <c:pt idx="65">
                  <c:v>11.65</c:v>
                </c:pt>
                <c:pt idx="66">
                  <c:v>14.036</c:v>
                </c:pt>
                <c:pt idx="67">
                  <c:v>14.362</c:v>
                </c:pt>
                <c:pt idx="68">
                  <c:v>12.440000000000001</c:v>
                </c:pt>
                <c:pt idx="69">
                  <c:v>14.35</c:v>
                </c:pt>
                <c:pt idx="70">
                  <c:v>15.619</c:v>
                </c:pt>
                <c:pt idx="71">
                  <c:v>14.689</c:v>
                </c:pt>
                <c:pt idx="72">
                  <c:v>12.202400000000001</c:v>
                </c:pt>
                <c:pt idx="73">
                  <c:v>14.920599999999999</c:v>
                </c:pt>
                <c:pt idx="74">
                  <c:v>16.159600000000001</c:v>
                </c:pt>
                <c:pt idx="75">
                  <c:v>16.298400000000001</c:v>
                </c:pt>
                <c:pt idx="76">
                  <c:v>16.118400000000001</c:v>
                </c:pt>
                <c:pt idx="77">
                  <c:v>16.031199999999998</c:v>
                </c:pt>
                <c:pt idx="78">
                  <c:v>15.7464</c:v>
                </c:pt>
                <c:pt idx="79">
                  <c:v>15.152999999999999</c:v>
                </c:pt>
                <c:pt idx="80">
                  <c:v>14.322800000000001</c:v>
                </c:pt>
                <c:pt idx="81">
                  <c:v>15.303399999999998</c:v>
                </c:pt>
                <c:pt idx="82">
                  <c:v>15.008799999999999</c:v>
                </c:pt>
                <c:pt idx="83">
                  <c:v>13.274999999999999</c:v>
                </c:pt>
                <c:pt idx="84">
                  <c:v>13.078999999999999</c:v>
                </c:pt>
                <c:pt idx="85">
                  <c:v>14.38836</c:v>
                </c:pt>
                <c:pt idx="86">
                  <c:v>14.39208</c:v>
                </c:pt>
                <c:pt idx="87">
                  <c:v>14.326359999999999</c:v>
                </c:pt>
                <c:pt idx="88">
                  <c:v>13.221</c:v>
                </c:pt>
                <c:pt idx="89">
                  <c:v>12.925999999999998</c:v>
                </c:pt>
                <c:pt idx="90">
                  <c:v>12.581</c:v>
                </c:pt>
                <c:pt idx="91">
                  <c:v>12.509</c:v>
                </c:pt>
                <c:pt idx="92">
                  <c:v>12.145499999999998</c:v>
                </c:pt>
                <c:pt idx="93">
                  <c:v>11.076499999999999</c:v>
                </c:pt>
                <c:pt idx="94">
                  <c:v>9.4714999999999989</c:v>
                </c:pt>
                <c:pt idx="95">
                  <c:v>9.0730000000000004</c:v>
                </c:pt>
                <c:pt idx="96">
                  <c:v>8.2050000000000001</c:v>
                </c:pt>
                <c:pt idx="97">
                  <c:v>4.9039999999999999</c:v>
                </c:pt>
                <c:pt idx="98">
                  <c:v>3.5143999999999997</c:v>
                </c:pt>
                <c:pt idx="99">
                  <c:v>4.2565999999999997</c:v>
                </c:pt>
                <c:pt idx="100">
                  <c:v>4.7545999999999999</c:v>
                </c:pt>
                <c:pt idx="101">
                  <c:v>4.9134000000000002</c:v>
                </c:pt>
                <c:pt idx="102">
                  <c:v>4.7530000000000001</c:v>
                </c:pt>
                <c:pt idx="103">
                  <c:v>4.3049999999999997</c:v>
                </c:pt>
                <c:pt idx="104">
                  <c:v>4.6269999999999998</c:v>
                </c:pt>
                <c:pt idx="105">
                  <c:v>4.8529999999999998</c:v>
                </c:pt>
                <c:pt idx="106">
                  <c:v>5</c:v>
                </c:pt>
                <c:pt idx="107">
                  <c:v>6.0780000000000003</c:v>
                </c:pt>
                <c:pt idx="108">
                  <c:v>9.2379999999999995</c:v>
                </c:pt>
                <c:pt idx="109">
                  <c:v>10.102999999999998</c:v>
                </c:pt>
                <c:pt idx="110">
                  <c:v>10.205</c:v>
                </c:pt>
                <c:pt idx="111">
                  <c:v>10.196</c:v>
                </c:pt>
                <c:pt idx="112">
                  <c:v>10.158999999999999</c:v>
                </c:pt>
                <c:pt idx="113">
                  <c:v>9.8509999999999991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D-46DF-BFC5-F62F5E36A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17184"/>
        <c:axId val="736126696"/>
      </c:lineChart>
      <c:catAx>
        <c:axId val="7361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6696"/>
        <c:crosses val="autoZero"/>
        <c:auto val="1"/>
        <c:lblAlgn val="ctr"/>
        <c:lblOffset val="100"/>
        <c:noMultiLvlLbl val="0"/>
      </c:catAx>
      <c:valAx>
        <c:axId val="7361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3WMA_MAD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390162480977E-2"/>
          <c:y val="1.6456987820342682E-2"/>
          <c:w val="0.79381226162383667"/>
          <c:h val="0.81936099560588638"/>
        </c:manualLayout>
      </c:layout>
      <c:lineChart>
        <c:grouping val="standard"/>
        <c:varyColors val="0"/>
        <c:ser>
          <c:idx val="0"/>
          <c:order val="0"/>
          <c:tx>
            <c:v>Valoare actuala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'3WMA_MAD'!$B$6:$B$119</c:f>
              <c:numCache>
                <c:formatCode>General</c:formatCode>
                <c:ptCount val="114"/>
                <c:pt idx="0">
                  <c:v>13.89</c:v>
                </c:pt>
                <c:pt idx="1">
                  <c:v>10.68</c:v>
                </c:pt>
                <c:pt idx="2">
                  <c:v>17.475000000000001</c:v>
                </c:pt>
                <c:pt idx="3">
                  <c:v>14.51</c:v>
                </c:pt>
                <c:pt idx="4">
                  <c:v>16.100000000000001</c:v>
                </c:pt>
                <c:pt idx="5">
                  <c:v>16.09</c:v>
                </c:pt>
                <c:pt idx="6">
                  <c:v>16.239999999999998</c:v>
                </c:pt>
                <c:pt idx="7">
                  <c:v>16.25</c:v>
                </c:pt>
                <c:pt idx="8">
                  <c:v>16.295000000000002</c:v>
                </c:pt>
                <c:pt idx="9">
                  <c:v>16.5</c:v>
                </c:pt>
                <c:pt idx="10">
                  <c:v>16.420000000000002</c:v>
                </c:pt>
                <c:pt idx="11">
                  <c:v>11.85</c:v>
                </c:pt>
                <c:pt idx="12">
                  <c:v>14.925700000000001</c:v>
                </c:pt>
                <c:pt idx="13">
                  <c:v>9.7149999999999999</c:v>
                </c:pt>
                <c:pt idx="14">
                  <c:v>13.76</c:v>
                </c:pt>
                <c:pt idx="15">
                  <c:v>13.244999999999999</c:v>
                </c:pt>
                <c:pt idx="16">
                  <c:v>13.395</c:v>
                </c:pt>
                <c:pt idx="17">
                  <c:v>14.14</c:v>
                </c:pt>
                <c:pt idx="18">
                  <c:v>14.256</c:v>
                </c:pt>
                <c:pt idx="19">
                  <c:v>7.57</c:v>
                </c:pt>
                <c:pt idx="20">
                  <c:v>12.61</c:v>
                </c:pt>
                <c:pt idx="21">
                  <c:v>14.84</c:v>
                </c:pt>
                <c:pt idx="22">
                  <c:v>15.54</c:v>
                </c:pt>
                <c:pt idx="23">
                  <c:v>15.375</c:v>
                </c:pt>
                <c:pt idx="24">
                  <c:v>15.234999999999999</c:v>
                </c:pt>
                <c:pt idx="25">
                  <c:v>15.35</c:v>
                </c:pt>
                <c:pt idx="26">
                  <c:v>15.92</c:v>
                </c:pt>
                <c:pt idx="27">
                  <c:v>16.155000000000001</c:v>
                </c:pt>
                <c:pt idx="28">
                  <c:v>15.86</c:v>
                </c:pt>
                <c:pt idx="29">
                  <c:v>16.52</c:v>
                </c:pt>
                <c:pt idx="30">
                  <c:v>15.37</c:v>
                </c:pt>
                <c:pt idx="31">
                  <c:v>16.059999999999999</c:v>
                </c:pt>
                <c:pt idx="32">
                  <c:v>22.36</c:v>
                </c:pt>
                <c:pt idx="33">
                  <c:v>15.45</c:v>
                </c:pt>
                <c:pt idx="34">
                  <c:v>18.355</c:v>
                </c:pt>
                <c:pt idx="35">
                  <c:v>16.22</c:v>
                </c:pt>
                <c:pt idx="36">
                  <c:v>16.015000000000001</c:v>
                </c:pt>
                <c:pt idx="37">
                  <c:v>11.02</c:v>
                </c:pt>
                <c:pt idx="38">
                  <c:v>15.66</c:v>
                </c:pt>
                <c:pt idx="39">
                  <c:v>14.484999999999999</c:v>
                </c:pt>
                <c:pt idx="40">
                  <c:v>15.035</c:v>
                </c:pt>
                <c:pt idx="41">
                  <c:v>14.82</c:v>
                </c:pt>
                <c:pt idx="42">
                  <c:v>15</c:v>
                </c:pt>
                <c:pt idx="43">
                  <c:v>15.24</c:v>
                </c:pt>
                <c:pt idx="44">
                  <c:v>12.925000000000001</c:v>
                </c:pt>
                <c:pt idx="45">
                  <c:v>7.6875</c:v>
                </c:pt>
                <c:pt idx="46">
                  <c:v>14.33</c:v>
                </c:pt>
                <c:pt idx="47">
                  <c:v>11.5</c:v>
                </c:pt>
                <c:pt idx="48">
                  <c:v>12.845000000000001</c:v>
                </c:pt>
                <c:pt idx="49">
                  <c:v>8.5850000000000009</c:v>
                </c:pt>
                <c:pt idx="50">
                  <c:v>15.345000000000001</c:v>
                </c:pt>
                <c:pt idx="51">
                  <c:v>15.744999999999999</c:v>
                </c:pt>
                <c:pt idx="52">
                  <c:v>15.97</c:v>
                </c:pt>
                <c:pt idx="53">
                  <c:v>13.55</c:v>
                </c:pt>
                <c:pt idx="54">
                  <c:v>16.079999999999998</c:v>
                </c:pt>
                <c:pt idx="55">
                  <c:v>16.079999999999998</c:v>
                </c:pt>
                <c:pt idx="56">
                  <c:v>16.195</c:v>
                </c:pt>
                <c:pt idx="57">
                  <c:v>15.365</c:v>
                </c:pt>
                <c:pt idx="58">
                  <c:v>15.63</c:v>
                </c:pt>
                <c:pt idx="59">
                  <c:v>14.94</c:v>
                </c:pt>
                <c:pt idx="60">
                  <c:v>15.425000000000001</c:v>
                </c:pt>
                <c:pt idx="61">
                  <c:v>13.255000000000001</c:v>
                </c:pt>
                <c:pt idx="62">
                  <c:v>11.5</c:v>
                </c:pt>
                <c:pt idx="63">
                  <c:v>10.705</c:v>
                </c:pt>
                <c:pt idx="64">
                  <c:v>14.635</c:v>
                </c:pt>
                <c:pt idx="65">
                  <c:v>15.57</c:v>
                </c:pt>
                <c:pt idx="66">
                  <c:v>10.465</c:v>
                </c:pt>
                <c:pt idx="67">
                  <c:v>15.234999999999999</c:v>
                </c:pt>
                <c:pt idx="68">
                  <c:v>15.58</c:v>
                </c:pt>
                <c:pt idx="69">
                  <c:v>16.12</c:v>
                </c:pt>
                <c:pt idx="70">
                  <c:v>9.5050000000000008</c:v>
                </c:pt>
                <c:pt idx="71">
                  <c:v>16.376999999999999</c:v>
                </c:pt>
                <c:pt idx="72">
                  <c:v>15.967000000000001</c:v>
                </c:pt>
                <c:pt idx="73">
                  <c:v>16.52</c:v>
                </c:pt>
                <c:pt idx="74">
                  <c:v>15.965</c:v>
                </c:pt>
                <c:pt idx="75">
                  <c:v>16.177</c:v>
                </c:pt>
                <c:pt idx="76">
                  <c:v>15.66</c:v>
                </c:pt>
                <c:pt idx="77">
                  <c:v>15.574999999999999</c:v>
                </c:pt>
                <c:pt idx="78">
                  <c:v>13.38</c:v>
                </c:pt>
                <c:pt idx="79">
                  <c:v>15.898999999999999</c:v>
                </c:pt>
                <c:pt idx="80">
                  <c:v>15.44</c:v>
                </c:pt>
                <c:pt idx="81">
                  <c:v>12.824999999999999</c:v>
                </c:pt>
                <c:pt idx="82">
                  <c:v>12.46</c:v>
                </c:pt>
                <c:pt idx="83">
                  <c:v>15.19</c:v>
                </c:pt>
                <c:pt idx="84">
                  <c:v>13.911799999999999</c:v>
                </c:pt>
                <c:pt idx="85">
                  <c:v>15.035</c:v>
                </c:pt>
                <c:pt idx="86">
                  <c:v>12.615</c:v>
                </c:pt>
                <c:pt idx="87">
                  <c:v>13.225</c:v>
                </c:pt>
                <c:pt idx="88">
                  <c:v>12.34</c:v>
                </c:pt>
                <c:pt idx="89">
                  <c:v>12.66</c:v>
                </c:pt>
                <c:pt idx="90">
                  <c:v>12.225</c:v>
                </c:pt>
                <c:pt idx="91">
                  <c:v>11.3925</c:v>
                </c:pt>
                <c:pt idx="92">
                  <c:v>8.98</c:v>
                </c:pt>
                <c:pt idx="93">
                  <c:v>9.0250000000000004</c:v>
                </c:pt>
                <c:pt idx="94">
                  <c:v>9.31</c:v>
                </c:pt>
                <c:pt idx="95">
                  <c:v>4.07</c:v>
                </c:pt>
                <c:pt idx="96">
                  <c:v>3</c:v>
                </c:pt>
                <c:pt idx="97">
                  <c:v>4.5019999999999998</c:v>
                </c:pt>
                <c:pt idx="98">
                  <c:v>4.7770000000000001</c:v>
                </c:pt>
                <c:pt idx="99">
                  <c:v>4.9400000000000004</c:v>
                </c:pt>
                <c:pt idx="100">
                  <c:v>4.97</c:v>
                </c:pt>
                <c:pt idx="101">
                  <c:v>3.915</c:v>
                </c:pt>
                <c:pt idx="102">
                  <c:v>4.8099999999999996</c:v>
                </c:pt>
                <c:pt idx="103">
                  <c:v>4.79</c:v>
                </c:pt>
                <c:pt idx="104">
                  <c:v>5.085</c:v>
                </c:pt>
                <c:pt idx="105">
                  <c:v>4.9550000000000001</c:v>
                </c:pt>
                <c:pt idx="106">
                  <c:v>10.44</c:v>
                </c:pt>
                <c:pt idx="107">
                  <c:v>9.9149999999999991</c:v>
                </c:pt>
                <c:pt idx="108">
                  <c:v>10.33</c:v>
                </c:pt>
                <c:pt idx="109">
                  <c:v>10.119999999999999</c:v>
                </c:pt>
                <c:pt idx="110">
                  <c:v>10.29</c:v>
                </c:pt>
                <c:pt idx="111">
                  <c:v>9.8049999999999997</c:v>
                </c:pt>
                <c:pt idx="112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C-493D-A272-7D29B3AE5FAB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'3WMA_MAD'!$C$6:$C$119</c:f>
              <c:numCache>
                <c:formatCode>General</c:formatCode>
                <c:ptCount val="114"/>
                <c:pt idx="0">
                  <c:v>12.024999999999999</c:v>
                </c:pt>
                <c:pt idx="1">
                  <c:v>13.785</c:v>
                </c:pt>
                <c:pt idx="2">
                  <c:v>12.285</c:v>
                </c:pt>
                <c:pt idx="3">
                  <c:v>14.077500000000001</c:v>
                </c:pt>
                <c:pt idx="4">
                  <c:v>15.9925</c:v>
                </c:pt>
                <c:pt idx="5">
                  <c:v>15.305</c:v>
                </c:pt>
                <c:pt idx="6">
                  <c:v>16.094999999999999</c:v>
                </c:pt>
                <c:pt idx="7">
                  <c:v>16.164999999999999</c:v>
                </c:pt>
                <c:pt idx="8">
                  <c:v>16.244999999999997</c:v>
                </c:pt>
                <c:pt idx="9">
                  <c:v>16.272500000000001</c:v>
                </c:pt>
                <c:pt idx="10">
                  <c:v>16.397500000000001</c:v>
                </c:pt>
                <c:pt idx="11">
                  <c:v>16.46</c:v>
                </c:pt>
                <c:pt idx="12">
                  <c:v>14.135000000000002</c:v>
                </c:pt>
                <c:pt idx="13">
                  <c:v>13.38785</c:v>
                </c:pt>
                <c:pt idx="14">
                  <c:v>12.320350000000001</c:v>
                </c:pt>
                <c:pt idx="15">
                  <c:v>11.737500000000001</c:v>
                </c:pt>
                <c:pt idx="16">
                  <c:v>13.5025</c:v>
                </c:pt>
                <c:pt idx="17">
                  <c:v>13.32</c:v>
                </c:pt>
                <c:pt idx="18">
                  <c:v>13.7675</c:v>
                </c:pt>
                <c:pt idx="19">
                  <c:v>14.198</c:v>
                </c:pt>
                <c:pt idx="20">
                  <c:v>10.913</c:v>
                </c:pt>
                <c:pt idx="21">
                  <c:v>10.09</c:v>
                </c:pt>
                <c:pt idx="22">
                  <c:v>13.725</c:v>
                </c:pt>
                <c:pt idx="23">
                  <c:v>15.19</c:v>
                </c:pt>
                <c:pt idx="24">
                  <c:v>15.4575</c:v>
                </c:pt>
                <c:pt idx="25">
                  <c:v>15.305</c:v>
                </c:pt>
                <c:pt idx="26">
                  <c:v>15.2925</c:v>
                </c:pt>
                <c:pt idx="27">
                  <c:v>15.635</c:v>
                </c:pt>
                <c:pt idx="28">
                  <c:v>16.037500000000001</c:v>
                </c:pt>
                <c:pt idx="29">
                  <c:v>16.0075</c:v>
                </c:pt>
                <c:pt idx="30">
                  <c:v>16.189999999999998</c:v>
                </c:pt>
                <c:pt idx="31">
                  <c:v>15.945</c:v>
                </c:pt>
                <c:pt idx="32">
                  <c:v>15.715</c:v>
                </c:pt>
                <c:pt idx="33">
                  <c:v>19.21</c:v>
                </c:pt>
                <c:pt idx="34">
                  <c:v>18.905000000000001</c:v>
                </c:pt>
                <c:pt idx="35">
                  <c:v>16.9025</c:v>
                </c:pt>
                <c:pt idx="36">
                  <c:v>17.287500000000001</c:v>
                </c:pt>
                <c:pt idx="37">
                  <c:v>16.1175</c:v>
                </c:pt>
                <c:pt idx="38">
                  <c:v>13.5175</c:v>
                </c:pt>
                <c:pt idx="39">
                  <c:v>13.34</c:v>
                </c:pt>
                <c:pt idx="40">
                  <c:v>15.0725</c:v>
                </c:pt>
                <c:pt idx="41">
                  <c:v>14.76</c:v>
                </c:pt>
                <c:pt idx="42">
                  <c:v>14.9275</c:v>
                </c:pt>
                <c:pt idx="43">
                  <c:v>14.91</c:v>
                </c:pt>
                <c:pt idx="44">
                  <c:v>15.120000000000001</c:v>
                </c:pt>
                <c:pt idx="45">
                  <c:v>14.0825</c:v>
                </c:pt>
                <c:pt idx="46">
                  <c:v>10.30625</c:v>
                </c:pt>
                <c:pt idx="47">
                  <c:v>11.008749999999999</c:v>
                </c:pt>
                <c:pt idx="48">
                  <c:v>12.914999999999999</c:v>
                </c:pt>
                <c:pt idx="49">
                  <c:v>12.172499999999999</c:v>
                </c:pt>
                <c:pt idx="50">
                  <c:v>10.715</c:v>
                </c:pt>
                <c:pt idx="51">
                  <c:v>11.965</c:v>
                </c:pt>
                <c:pt idx="52">
                  <c:v>15.545</c:v>
                </c:pt>
                <c:pt idx="53">
                  <c:v>15.8575</c:v>
                </c:pt>
                <c:pt idx="54">
                  <c:v>14.760000000000002</c:v>
                </c:pt>
                <c:pt idx="55">
                  <c:v>14.815</c:v>
                </c:pt>
                <c:pt idx="56">
                  <c:v>16.079999999999998</c:v>
                </c:pt>
                <c:pt idx="57">
                  <c:v>16.137499999999999</c:v>
                </c:pt>
                <c:pt idx="58">
                  <c:v>15.780000000000001</c:v>
                </c:pt>
                <c:pt idx="59">
                  <c:v>15.4975</c:v>
                </c:pt>
                <c:pt idx="60">
                  <c:v>15.285</c:v>
                </c:pt>
                <c:pt idx="61">
                  <c:v>15.182500000000001</c:v>
                </c:pt>
                <c:pt idx="62">
                  <c:v>14.34</c:v>
                </c:pt>
                <c:pt idx="63">
                  <c:v>12.377500000000001</c:v>
                </c:pt>
                <c:pt idx="64">
                  <c:v>11.102499999999999</c:v>
                </c:pt>
                <c:pt idx="65">
                  <c:v>12.67</c:v>
                </c:pt>
                <c:pt idx="66">
                  <c:v>15.102499999999999</c:v>
                </c:pt>
                <c:pt idx="67">
                  <c:v>13.0175</c:v>
                </c:pt>
                <c:pt idx="68">
                  <c:v>12.85</c:v>
                </c:pt>
                <c:pt idx="69">
                  <c:v>15.407499999999999</c:v>
                </c:pt>
                <c:pt idx="70">
                  <c:v>15.850000000000001</c:v>
                </c:pt>
                <c:pt idx="71">
                  <c:v>12.8125</c:v>
                </c:pt>
                <c:pt idx="72">
                  <c:v>12.940999999999999</c:v>
                </c:pt>
                <c:pt idx="73">
                  <c:v>16.172000000000001</c:v>
                </c:pt>
                <c:pt idx="74">
                  <c:v>16.243500000000001</c:v>
                </c:pt>
                <c:pt idx="75">
                  <c:v>16.2425</c:v>
                </c:pt>
                <c:pt idx="76">
                  <c:v>16.070999999999998</c:v>
                </c:pt>
                <c:pt idx="77">
                  <c:v>15.9185</c:v>
                </c:pt>
                <c:pt idx="78">
                  <c:v>15.6175</c:v>
                </c:pt>
                <c:pt idx="79">
                  <c:v>14.477499999999999</c:v>
                </c:pt>
                <c:pt idx="80">
                  <c:v>14.6395</c:v>
                </c:pt>
                <c:pt idx="81">
                  <c:v>15.669499999999999</c:v>
                </c:pt>
                <c:pt idx="82">
                  <c:v>14.1325</c:v>
                </c:pt>
                <c:pt idx="83">
                  <c:v>12.6425</c:v>
                </c:pt>
                <c:pt idx="84">
                  <c:v>13.824999999999999</c:v>
                </c:pt>
                <c:pt idx="85">
                  <c:v>14.550899999999999</c:v>
                </c:pt>
                <c:pt idx="86">
                  <c:v>14.4734</c:v>
                </c:pt>
                <c:pt idx="87">
                  <c:v>13.824999999999999</c:v>
                </c:pt>
                <c:pt idx="88">
                  <c:v>12.92</c:v>
                </c:pt>
                <c:pt idx="89">
                  <c:v>12.782499999999999</c:v>
                </c:pt>
                <c:pt idx="90">
                  <c:v>12.5</c:v>
                </c:pt>
                <c:pt idx="91">
                  <c:v>12.442499999999999</c:v>
                </c:pt>
                <c:pt idx="92">
                  <c:v>11.80875</c:v>
                </c:pt>
                <c:pt idx="93">
                  <c:v>10.186250000000001</c:v>
                </c:pt>
                <c:pt idx="94">
                  <c:v>9.0025000000000013</c:v>
                </c:pt>
                <c:pt idx="95">
                  <c:v>9.1675000000000004</c:v>
                </c:pt>
                <c:pt idx="96">
                  <c:v>6.69</c:v>
                </c:pt>
                <c:pt idx="97">
                  <c:v>3.5350000000000001</c:v>
                </c:pt>
                <c:pt idx="98">
                  <c:v>3.7509999999999999</c:v>
                </c:pt>
                <c:pt idx="99">
                  <c:v>4.6395</c:v>
                </c:pt>
                <c:pt idx="100">
                  <c:v>4.8585000000000003</c:v>
                </c:pt>
                <c:pt idx="101">
                  <c:v>4.9550000000000001</c:v>
                </c:pt>
                <c:pt idx="102">
                  <c:v>4.4424999999999999</c:v>
                </c:pt>
                <c:pt idx="103">
                  <c:v>4.3624999999999998</c:v>
                </c:pt>
                <c:pt idx="104">
                  <c:v>4.8</c:v>
                </c:pt>
                <c:pt idx="105">
                  <c:v>4.9375</c:v>
                </c:pt>
                <c:pt idx="106">
                  <c:v>5.0199999999999996</c:v>
                </c:pt>
                <c:pt idx="107">
                  <c:v>7.6974999999999998</c:v>
                </c:pt>
                <c:pt idx="108">
                  <c:v>10.177499999999998</c:v>
                </c:pt>
                <c:pt idx="109">
                  <c:v>10.122499999999999</c:v>
                </c:pt>
                <c:pt idx="110">
                  <c:v>10.225</c:v>
                </c:pt>
                <c:pt idx="111">
                  <c:v>10.204999999999998</c:v>
                </c:pt>
                <c:pt idx="112">
                  <c:v>10.047499999999999</c:v>
                </c:pt>
                <c:pt idx="113">
                  <c:v>9.6775000000000002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C-493D-A272-7D29B3AE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17184"/>
        <c:axId val="736126696"/>
      </c:lineChart>
      <c:catAx>
        <c:axId val="7361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26696"/>
        <c:crosses val="autoZero"/>
        <c:auto val="1"/>
        <c:lblAlgn val="ctr"/>
        <c:lblOffset val="100"/>
        <c:noMultiLvlLbl val="0"/>
      </c:catAx>
      <c:valAx>
        <c:axId val="7361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14</xdr:row>
      <xdr:rowOff>19050</xdr:rowOff>
    </xdr:from>
    <xdr:to>
      <xdr:col>19</xdr:col>
      <xdr:colOff>38100</xdr:colOff>
      <xdr:row>34</xdr:row>
      <xdr:rowOff>85725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23</xdr:col>
      <xdr:colOff>9526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23</xdr:col>
      <xdr:colOff>9526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23</xdr:col>
      <xdr:colOff>9526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23</xdr:col>
      <xdr:colOff>9526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23</xdr:col>
      <xdr:colOff>9526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23</xdr:col>
      <xdr:colOff>9526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23</xdr:col>
      <xdr:colOff>9526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23</xdr:col>
      <xdr:colOff>9526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23</xdr:col>
      <xdr:colOff>9526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23</xdr:col>
      <xdr:colOff>9526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23</xdr:col>
      <xdr:colOff>9526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23</xdr:col>
      <xdr:colOff>9526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23</xdr:col>
      <xdr:colOff>9526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23</xdr:col>
      <xdr:colOff>9526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19" totalsRowShown="0">
  <autoFilter ref="A1:G119" xr:uid="{00000000-0009-0000-0100-000001000000}"/>
  <tableColumns count="7">
    <tableColumn id="1" xr3:uid="{00000000-0010-0000-0000-000001000000}" name="Saptamana"/>
    <tableColumn id="2" xr3:uid="{00000000-0010-0000-0000-000002000000}" name="Valoarea actuala" dataDxfId="71"/>
    <tableColumn id="3" xr3:uid="{00000000-0010-0000-0000-000003000000}" name="Forecast" dataDxfId="70">
      <calculatedColumnFormula>AVERAGE(B1:B2)</calculatedColumnFormula>
    </tableColumn>
    <tableColumn id="4" xr3:uid="{00000000-0010-0000-0000-000004000000}" name="Eroare" dataDxfId="69">
      <calculatedColumnFormula>B2-C2</calculatedColumnFormula>
    </tableColumn>
    <tableColumn id="5" xr3:uid="{00000000-0010-0000-0000-000005000000}" name="MAD" dataDxfId="68">
      <calculatedColumnFormula>ABS(D2)</calculatedColumnFormula>
    </tableColumn>
    <tableColumn id="6" xr3:uid="{00000000-0010-0000-0000-000006000000}" name="MSE" dataDxfId="67">
      <calculatedColumnFormula>D2^2</calculatedColumnFormula>
    </tableColumn>
    <tableColumn id="7" xr3:uid="{00000000-0010-0000-0000-000007000000}" name="MAPE" dataDxfId="66">
      <calculatedColumnFormula>E2/B2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146789" displayName="Table146789" ref="A1:G119" totalsRowShown="0">
  <autoFilter ref="A1:G119" xr:uid="{00000000-0009-0000-0100-000008000000}"/>
  <tableColumns count="7">
    <tableColumn id="1" xr3:uid="{00000000-0010-0000-0900-000001000000}" name="Saptamana"/>
    <tableColumn id="2" xr3:uid="{00000000-0010-0000-0900-000002000000}" name="Valoarea actuala"/>
    <tableColumn id="3" xr3:uid="{00000000-0010-0000-0900-000003000000}" name="Forecast" dataDxfId="24">
      <calculatedColumnFormula>AVERAGE(B1:B2)</calculatedColumnFormula>
    </tableColumn>
    <tableColumn id="4" xr3:uid="{00000000-0010-0000-0900-000004000000}" name="Eroare" dataDxfId="23">
      <calculatedColumnFormula>B2-C2</calculatedColumnFormula>
    </tableColumn>
    <tableColumn id="5" xr3:uid="{00000000-0010-0000-0900-000005000000}" name="MAD" dataDxfId="22">
      <calculatedColumnFormula>ABS(D2)</calculatedColumnFormula>
    </tableColumn>
    <tableColumn id="6" xr3:uid="{00000000-0010-0000-0900-000006000000}" name="MSE" dataDxfId="21">
      <calculatedColumnFormula>D2^2</calculatedColumnFormula>
    </tableColumn>
    <tableColumn id="7" xr3:uid="{00000000-0010-0000-0900-000007000000}" name="MAPE" dataDxfId="20">
      <calculatedColumnFormula>E2/B2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14678910" displayName="Table14678910" ref="A1:G119" totalsRowShown="0">
  <autoFilter ref="A1:G119" xr:uid="{00000000-0009-0000-0100-000009000000}"/>
  <tableColumns count="7">
    <tableColumn id="1" xr3:uid="{00000000-0010-0000-0A00-000001000000}" name="Saptamana"/>
    <tableColumn id="2" xr3:uid="{00000000-0010-0000-0A00-000002000000}" name="Valoarea actuala"/>
    <tableColumn id="3" xr3:uid="{00000000-0010-0000-0A00-000003000000}" name="Forecast" dataDxfId="19">
      <calculatedColumnFormula>AVERAGE(B1:B2)</calculatedColumnFormula>
    </tableColumn>
    <tableColumn id="4" xr3:uid="{00000000-0010-0000-0A00-000004000000}" name="Eroare" dataDxfId="18">
      <calculatedColumnFormula>B2-C2</calculatedColumnFormula>
    </tableColumn>
    <tableColumn id="5" xr3:uid="{00000000-0010-0000-0A00-000005000000}" name="MAD" dataDxfId="17">
      <calculatedColumnFormula>ABS(D2)</calculatedColumnFormula>
    </tableColumn>
    <tableColumn id="6" xr3:uid="{00000000-0010-0000-0A00-000006000000}" name="MSE" dataDxfId="16">
      <calculatedColumnFormula>D2^2</calculatedColumnFormula>
    </tableColumn>
    <tableColumn id="7" xr3:uid="{00000000-0010-0000-0A00-000007000000}" name="MAPE" dataDxfId="15">
      <calculatedColumnFormula>E2/B2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le1467891011" displayName="Table1467891011" ref="A1:G119" totalsRowShown="0">
  <autoFilter ref="A1:G119" xr:uid="{00000000-0009-0000-0100-00000A000000}"/>
  <tableColumns count="7">
    <tableColumn id="1" xr3:uid="{00000000-0010-0000-0B00-000001000000}" name="Saptamana"/>
    <tableColumn id="2" xr3:uid="{00000000-0010-0000-0B00-000002000000}" name="Valoarea actuala"/>
    <tableColumn id="3" xr3:uid="{00000000-0010-0000-0B00-000003000000}" name="Forecast" dataDxfId="14">
      <calculatedColumnFormula>AVERAGE(B1:B2)</calculatedColumnFormula>
    </tableColumn>
    <tableColumn id="4" xr3:uid="{00000000-0010-0000-0B00-000004000000}" name="Eroare" dataDxfId="13">
      <calculatedColumnFormula>B2-C2</calculatedColumnFormula>
    </tableColumn>
    <tableColumn id="5" xr3:uid="{00000000-0010-0000-0B00-000005000000}" name="MAD" dataDxfId="12">
      <calculatedColumnFormula>ABS(D2)</calculatedColumnFormula>
    </tableColumn>
    <tableColumn id="6" xr3:uid="{00000000-0010-0000-0B00-000006000000}" name="MSE" dataDxfId="11">
      <calculatedColumnFormula>D2^2</calculatedColumnFormula>
    </tableColumn>
    <tableColumn id="7" xr3:uid="{00000000-0010-0000-0B00-000007000000}" name="MAPE" dataDxfId="10">
      <calculatedColumnFormula>E2/B2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C000000}" name="Table146789101112" displayName="Table146789101112" ref="A1:G119" totalsRowShown="0">
  <autoFilter ref="A1:G119" xr:uid="{00000000-0009-0000-0100-00000B000000}"/>
  <tableColumns count="7">
    <tableColumn id="1" xr3:uid="{00000000-0010-0000-0C00-000001000000}" name="Saptamana"/>
    <tableColumn id="2" xr3:uid="{00000000-0010-0000-0C00-000002000000}" name="Valoarea actuala"/>
    <tableColumn id="3" xr3:uid="{00000000-0010-0000-0C00-000003000000}" name="Forecast" dataDxfId="9">
      <calculatedColumnFormula>AVERAGE(B1:B2)</calculatedColumnFormula>
    </tableColumn>
    <tableColumn id="4" xr3:uid="{00000000-0010-0000-0C00-000004000000}" name="Eroare" dataDxfId="8">
      <calculatedColumnFormula>B2-C2</calculatedColumnFormula>
    </tableColumn>
    <tableColumn id="5" xr3:uid="{00000000-0010-0000-0C00-000005000000}" name="MAD" dataDxfId="7">
      <calculatedColumnFormula>ABS(D2)</calculatedColumnFormula>
    </tableColumn>
    <tableColumn id="6" xr3:uid="{00000000-0010-0000-0C00-000006000000}" name="MSE" dataDxfId="6">
      <calculatedColumnFormula>D2^2</calculatedColumnFormula>
    </tableColumn>
    <tableColumn id="7" xr3:uid="{00000000-0010-0000-0C00-000007000000}" name="MAPE" dataDxfId="5">
      <calculatedColumnFormula>E2/B2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le14678910111213" displayName="Table14678910111213" ref="A1:G119" totalsRowShown="0">
  <autoFilter ref="A1:G119" xr:uid="{00000000-0009-0000-0100-00000C000000}"/>
  <tableColumns count="7">
    <tableColumn id="1" xr3:uid="{00000000-0010-0000-0D00-000001000000}" name="Saptamana"/>
    <tableColumn id="2" xr3:uid="{00000000-0010-0000-0D00-000002000000}" name="Valoarea actuala"/>
    <tableColumn id="3" xr3:uid="{00000000-0010-0000-0D00-000003000000}" name="Forecast" dataDxfId="4">
      <calculatedColumnFormula>AVERAGE(B1:B2)</calculatedColumnFormula>
    </tableColumn>
    <tableColumn id="4" xr3:uid="{00000000-0010-0000-0D00-000004000000}" name="Eroare" dataDxfId="3">
      <calculatedColumnFormula>B2-C2</calculatedColumnFormula>
    </tableColumn>
    <tableColumn id="5" xr3:uid="{00000000-0010-0000-0D00-000005000000}" name="MAD" dataDxfId="2">
      <calculatedColumnFormula>ABS(D2)</calculatedColumnFormula>
    </tableColumn>
    <tableColumn id="6" xr3:uid="{00000000-0010-0000-0D00-000006000000}" name="MSE" dataDxfId="1">
      <calculatedColumnFormula>D2^2</calculatedColumnFormula>
    </tableColumn>
    <tableColumn id="7" xr3:uid="{00000000-0010-0000-0D00-000007000000}" name="MAPE" dataDxfId="0">
      <calculatedColumnFormula>E2/B2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G119" totalsRowShown="0">
  <autoFilter ref="A1:G119" xr:uid="{00000000-0009-0000-0100-000002000000}"/>
  <tableColumns count="7">
    <tableColumn id="1" xr3:uid="{00000000-0010-0000-0100-000001000000}" name="Saptamana"/>
    <tableColumn id="2" xr3:uid="{00000000-0010-0000-0100-000002000000}" name="Valoarea actuala"/>
    <tableColumn id="3" xr3:uid="{00000000-0010-0000-0100-000003000000}" name="Forecast" dataDxfId="65">
      <calculatedColumnFormula>AVERAGE(B1:B2)</calculatedColumnFormula>
    </tableColumn>
    <tableColumn id="4" xr3:uid="{00000000-0010-0000-0100-000004000000}" name="Eroare" dataDxfId="64">
      <calculatedColumnFormula>B2-C2</calculatedColumnFormula>
    </tableColumn>
    <tableColumn id="5" xr3:uid="{00000000-0010-0000-0100-000005000000}" name="MAD" dataDxfId="63">
      <calculatedColumnFormula>ABS(D2)</calculatedColumnFormula>
    </tableColumn>
    <tableColumn id="6" xr3:uid="{00000000-0010-0000-0100-000006000000}" name="MSE" dataDxfId="62">
      <calculatedColumnFormula>D2^2</calculatedColumnFormula>
    </tableColumn>
    <tableColumn id="7" xr3:uid="{00000000-0010-0000-0100-000007000000}" name="MAPE" dataDxfId="61">
      <calculatedColumnFormula>E2/B2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2000000}" name="Table114" displayName="Table114" ref="A1:G119" totalsRowShown="0">
  <autoFilter ref="A1:G119" xr:uid="{00000000-0009-0000-0100-00000D000000}"/>
  <tableColumns count="7">
    <tableColumn id="1" xr3:uid="{00000000-0010-0000-0200-000001000000}" name="Saptamana"/>
    <tableColumn id="2" xr3:uid="{00000000-0010-0000-0200-000002000000}" name="Valoarea actuala"/>
    <tableColumn id="3" xr3:uid="{00000000-0010-0000-0200-000003000000}" name="Forecast" dataDxfId="60">
      <calculatedColumnFormula>AVERAGE(B1:B2)</calculatedColumnFormula>
    </tableColumn>
    <tableColumn id="4" xr3:uid="{00000000-0010-0000-0200-000004000000}" name="Eroare" dataDxfId="59">
      <calculatedColumnFormula>B2-C2</calculatedColumnFormula>
    </tableColumn>
    <tableColumn id="5" xr3:uid="{00000000-0010-0000-0200-000005000000}" name="MAD" dataDxfId="58">
      <calculatedColumnFormula>ABS(D2)</calculatedColumnFormula>
    </tableColumn>
    <tableColumn id="6" xr3:uid="{00000000-0010-0000-0200-000006000000}" name="MSE" dataDxfId="57">
      <calculatedColumnFormula>D2^2</calculatedColumnFormula>
    </tableColumn>
    <tableColumn id="7" xr3:uid="{00000000-0010-0000-0200-000007000000}" name="MAPE" dataDxfId="56">
      <calculatedColumnFormula>E2/B2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11415" displayName="Table11415" ref="A1:G119" totalsRowShown="0">
  <autoFilter ref="A1:G119" xr:uid="{00000000-0009-0000-0100-00000E000000}"/>
  <tableColumns count="7">
    <tableColumn id="1" xr3:uid="{00000000-0010-0000-0300-000001000000}" name="Saptamana"/>
    <tableColumn id="2" xr3:uid="{00000000-0010-0000-0300-000002000000}" name="Valoarea actuala" dataDxfId="55"/>
    <tableColumn id="3" xr3:uid="{00000000-0010-0000-0300-000003000000}" name="Forecast" dataDxfId="54">
      <calculatedColumnFormula>AVERAGE(B1:B2)</calculatedColumnFormula>
    </tableColumn>
    <tableColumn id="4" xr3:uid="{00000000-0010-0000-0300-000004000000}" name="Eroare" dataDxfId="53">
      <calculatedColumnFormula>B2-C2</calculatedColumnFormula>
    </tableColumn>
    <tableColumn id="5" xr3:uid="{00000000-0010-0000-0300-000005000000}" name="MAD" dataDxfId="52">
      <calculatedColumnFormula>ABS(D2)</calculatedColumnFormula>
    </tableColumn>
    <tableColumn id="6" xr3:uid="{00000000-0010-0000-0300-000006000000}" name="MSE" dataDxfId="51">
      <calculatedColumnFormula>D2^2</calculatedColumnFormula>
    </tableColumn>
    <tableColumn id="7" xr3:uid="{00000000-0010-0000-0300-000007000000}" name="MAPE" dataDxfId="50">
      <calculatedColumnFormula>E2/B2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4000000}" name="Table14616" displayName="Table14616" ref="A1:G119" totalsRowShown="0">
  <autoFilter ref="A1:G119" xr:uid="{00000000-0009-0000-0100-00000F000000}"/>
  <tableColumns count="7">
    <tableColumn id="1" xr3:uid="{00000000-0010-0000-0400-000001000000}" name="Saptamana"/>
    <tableColumn id="2" xr3:uid="{00000000-0010-0000-0400-000002000000}" name="Valoarea actuala"/>
    <tableColumn id="3" xr3:uid="{00000000-0010-0000-0400-000003000000}" name="Forecast" dataDxfId="49">
      <calculatedColumnFormula>AVERAGE(B1:B2)</calculatedColumnFormula>
    </tableColumn>
    <tableColumn id="4" xr3:uid="{00000000-0010-0000-0400-000004000000}" name="Eroare" dataDxfId="48">
      <calculatedColumnFormula>B2-C2</calculatedColumnFormula>
    </tableColumn>
    <tableColumn id="5" xr3:uid="{00000000-0010-0000-0400-000005000000}" name="MAD" dataDxfId="47">
      <calculatedColumnFormula>ABS(D2)</calculatedColumnFormula>
    </tableColumn>
    <tableColumn id="6" xr3:uid="{00000000-0010-0000-0400-000006000000}" name="MSE" dataDxfId="46">
      <calculatedColumnFormula>D2^2</calculatedColumnFormula>
    </tableColumn>
    <tableColumn id="7" xr3:uid="{00000000-0010-0000-0400-000007000000}" name="MAPE" dataDxfId="45">
      <calculatedColumnFormula>E2/B2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46" displayName="Table146" ref="A1:G119" totalsRowShown="0">
  <autoFilter ref="A1:G119" xr:uid="{00000000-0009-0000-0100-000005000000}"/>
  <tableColumns count="7">
    <tableColumn id="1" xr3:uid="{00000000-0010-0000-0500-000001000000}" name="Saptamana"/>
    <tableColumn id="2" xr3:uid="{00000000-0010-0000-0500-000002000000}" name="Valoarea actuala"/>
    <tableColumn id="3" xr3:uid="{00000000-0010-0000-0500-000003000000}" name="Forecast" dataDxfId="44">
      <calculatedColumnFormula>AVERAGE(B1:B2)</calculatedColumnFormula>
    </tableColumn>
    <tableColumn id="4" xr3:uid="{00000000-0010-0000-0500-000004000000}" name="Eroare" dataDxfId="43">
      <calculatedColumnFormula>B2-C2</calculatedColumnFormula>
    </tableColumn>
    <tableColumn id="5" xr3:uid="{00000000-0010-0000-0500-000005000000}" name="MAD" dataDxfId="42">
      <calculatedColumnFormula>ABS(D2)</calculatedColumnFormula>
    </tableColumn>
    <tableColumn id="6" xr3:uid="{00000000-0010-0000-0500-000006000000}" name="MSE" dataDxfId="41">
      <calculatedColumnFormula>D2^2</calculatedColumnFormula>
    </tableColumn>
    <tableColumn id="7" xr3:uid="{00000000-0010-0000-0500-000007000000}" name="MAPE" dataDxfId="40">
      <calculatedColumnFormula>E2/B2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1467" displayName="Table1467" ref="A1:G119" totalsRowShown="0">
  <autoFilter ref="A1:G119" xr:uid="{00000000-0009-0000-0100-000006000000}"/>
  <tableColumns count="7">
    <tableColumn id="1" xr3:uid="{00000000-0010-0000-0600-000001000000}" name="Saptamana"/>
    <tableColumn id="2" xr3:uid="{00000000-0010-0000-0600-000002000000}" name="Valoarea actuala"/>
    <tableColumn id="3" xr3:uid="{00000000-0010-0000-0600-000003000000}" name="Forecast" dataDxfId="39">
      <calculatedColumnFormula>AVERAGE(B1:B2)</calculatedColumnFormula>
    </tableColumn>
    <tableColumn id="4" xr3:uid="{00000000-0010-0000-0600-000004000000}" name="Eroare" dataDxfId="38">
      <calculatedColumnFormula>B2-C2</calculatedColumnFormula>
    </tableColumn>
    <tableColumn id="5" xr3:uid="{00000000-0010-0000-0600-000005000000}" name="MAD" dataDxfId="37">
      <calculatedColumnFormula>ABS(D2)</calculatedColumnFormula>
    </tableColumn>
    <tableColumn id="6" xr3:uid="{00000000-0010-0000-0600-000006000000}" name="MSE" dataDxfId="36">
      <calculatedColumnFormula>D2^2</calculatedColumnFormula>
    </tableColumn>
    <tableColumn id="7" xr3:uid="{00000000-0010-0000-0600-000007000000}" name="MAPE" dataDxfId="35">
      <calculatedColumnFormula>E2/B2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7000000}" name="Table146718" displayName="Table146718" ref="A1:G119" totalsRowShown="0">
  <autoFilter ref="A1:G119" xr:uid="{00000000-0009-0000-0100-000011000000}"/>
  <tableColumns count="7">
    <tableColumn id="1" xr3:uid="{00000000-0010-0000-0700-000001000000}" name="Saptamana"/>
    <tableColumn id="2" xr3:uid="{00000000-0010-0000-0700-000002000000}" name="Valoarea actuala"/>
    <tableColumn id="3" xr3:uid="{00000000-0010-0000-0700-000003000000}" name="Forecast" dataDxfId="34">
      <calculatedColumnFormula>AVERAGE(B1:B2)</calculatedColumnFormula>
    </tableColumn>
    <tableColumn id="4" xr3:uid="{00000000-0010-0000-0700-000004000000}" name="Eroare" dataDxfId="33">
      <calculatedColumnFormula>B2-C2</calculatedColumnFormula>
    </tableColumn>
    <tableColumn id="5" xr3:uid="{00000000-0010-0000-0700-000005000000}" name="MAD" dataDxfId="32">
      <calculatedColumnFormula>ABS(D2)</calculatedColumnFormula>
    </tableColumn>
    <tableColumn id="6" xr3:uid="{00000000-0010-0000-0700-000006000000}" name="MSE" dataDxfId="31">
      <calculatedColumnFormula>D2^2</calculatedColumnFormula>
    </tableColumn>
    <tableColumn id="7" xr3:uid="{00000000-0010-0000-0700-000007000000}" name="MAPE" dataDxfId="30">
      <calculatedColumnFormula>E2/B2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14678" displayName="Table14678" ref="A1:G119" totalsRowShown="0">
  <autoFilter ref="A1:G119" xr:uid="{00000000-0009-0000-0100-000007000000}"/>
  <tableColumns count="7">
    <tableColumn id="1" xr3:uid="{00000000-0010-0000-0800-000001000000}" name="Saptamana"/>
    <tableColumn id="2" xr3:uid="{00000000-0010-0000-0800-000002000000}" name="Valoarea actuala"/>
    <tableColumn id="3" xr3:uid="{00000000-0010-0000-0800-000003000000}" name="Forecast" dataDxfId="29">
      <calculatedColumnFormula>AVERAGE(B1:B2)</calculatedColumnFormula>
    </tableColumn>
    <tableColumn id="4" xr3:uid="{00000000-0010-0000-0800-000004000000}" name="Eroare" dataDxfId="28">
      <calculatedColumnFormula>B2-C2</calculatedColumnFormula>
    </tableColumn>
    <tableColumn id="5" xr3:uid="{00000000-0010-0000-0800-000005000000}" name="MAD" dataDxfId="27">
      <calculatedColumnFormula>ABS(D2)</calculatedColumnFormula>
    </tableColumn>
    <tableColumn id="6" xr3:uid="{00000000-0010-0000-0800-000006000000}" name="MSE" dataDxfId="26">
      <calculatedColumnFormula>D2^2</calculatedColumnFormula>
    </tableColumn>
    <tableColumn id="7" xr3:uid="{00000000-0010-0000-0800-000007000000}" name="MAPE" dataDxfId="25">
      <calculatedColumnFormula>E2/B2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6"/>
  <sheetViews>
    <sheetView zoomScaleNormal="100" workbookViewId="0">
      <selection activeCell="C2" sqref="C2"/>
    </sheetView>
  </sheetViews>
  <sheetFormatPr defaultRowHeight="15" x14ac:dyDescent="0.25"/>
  <cols>
    <col min="1" max="1" width="13.7109375" customWidth="1"/>
    <col min="2" max="2" width="16.140625" customWidth="1"/>
    <col min="3" max="3" width="17.85546875" bestFit="1" customWidth="1"/>
    <col min="6" max="6" width="11.28515625" bestFit="1" customWidth="1"/>
    <col min="7" max="7" width="9.7109375" bestFit="1" customWidth="1"/>
    <col min="8" max="8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103700</v>
      </c>
      <c r="C2">
        <f>B2/10000</f>
        <v>10.37</v>
      </c>
    </row>
    <row r="3" spans="1:3" x14ac:dyDescent="0.25">
      <c r="A3" s="1" t="s">
        <v>4</v>
      </c>
      <c r="B3">
        <v>136800</v>
      </c>
      <c r="C3">
        <f t="shared" ref="C3:C66" si="0">B3/10000</f>
        <v>13.68</v>
      </c>
    </row>
    <row r="4" spans="1:3" x14ac:dyDescent="0.25">
      <c r="A4" s="1" t="s">
        <v>5</v>
      </c>
      <c r="B4">
        <v>138900</v>
      </c>
      <c r="C4">
        <f t="shared" si="0"/>
        <v>13.89</v>
      </c>
    </row>
    <row r="5" spans="1:3" x14ac:dyDescent="0.25">
      <c r="A5" s="1" t="s">
        <v>6</v>
      </c>
      <c r="B5">
        <v>106800</v>
      </c>
      <c r="C5">
        <f t="shared" si="0"/>
        <v>10.68</v>
      </c>
    </row>
    <row r="6" spans="1:3" x14ac:dyDescent="0.25">
      <c r="A6" s="1" t="s">
        <v>7</v>
      </c>
      <c r="B6">
        <v>174750</v>
      </c>
      <c r="C6">
        <f t="shared" si="0"/>
        <v>17.475000000000001</v>
      </c>
    </row>
    <row r="7" spans="1:3" x14ac:dyDescent="0.25">
      <c r="A7" s="1" t="s">
        <v>8</v>
      </c>
      <c r="B7">
        <v>145100</v>
      </c>
      <c r="C7">
        <f t="shared" si="0"/>
        <v>14.51</v>
      </c>
    </row>
    <row r="8" spans="1:3" x14ac:dyDescent="0.25">
      <c r="A8" s="1" t="s">
        <v>9</v>
      </c>
      <c r="B8">
        <v>161000</v>
      </c>
      <c r="C8">
        <f t="shared" si="0"/>
        <v>16.100000000000001</v>
      </c>
    </row>
    <row r="9" spans="1:3" x14ac:dyDescent="0.25">
      <c r="A9" s="1" t="s">
        <v>10</v>
      </c>
      <c r="B9">
        <v>160900</v>
      </c>
      <c r="C9">
        <f t="shared" si="0"/>
        <v>16.09</v>
      </c>
    </row>
    <row r="10" spans="1:3" x14ac:dyDescent="0.25">
      <c r="A10" s="1" t="s">
        <v>11</v>
      </c>
      <c r="B10">
        <v>162400</v>
      </c>
      <c r="C10">
        <f t="shared" si="0"/>
        <v>16.239999999999998</v>
      </c>
    </row>
    <row r="11" spans="1:3" x14ac:dyDescent="0.25">
      <c r="A11" s="1" t="s">
        <v>12</v>
      </c>
      <c r="B11">
        <v>162500</v>
      </c>
      <c r="C11">
        <f t="shared" si="0"/>
        <v>16.25</v>
      </c>
    </row>
    <row r="12" spans="1:3" x14ac:dyDescent="0.25">
      <c r="A12" s="1" t="s">
        <v>13</v>
      </c>
      <c r="B12">
        <v>162950</v>
      </c>
      <c r="C12">
        <f t="shared" si="0"/>
        <v>16.295000000000002</v>
      </c>
    </row>
    <row r="13" spans="1:3" x14ac:dyDescent="0.25">
      <c r="A13" s="1" t="s">
        <v>14</v>
      </c>
      <c r="B13">
        <v>165000</v>
      </c>
      <c r="C13">
        <f t="shared" si="0"/>
        <v>16.5</v>
      </c>
    </row>
    <row r="14" spans="1:3" x14ac:dyDescent="0.25">
      <c r="A14" s="1" t="s">
        <v>15</v>
      </c>
      <c r="B14">
        <v>164200</v>
      </c>
      <c r="C14">
        <f t="shared" si="0"/>
        <v>16.420000000000002</v>
      </c>
    </row>
    <row r="15" spans="1:3" x14ac:dyDescent="0.25">
      <c r="A15" s="1" t="s">
        <v>16</v>
      </c>
      <c r="B15">
        <v>118500</v>
      </c>
      <c r="C15">
        <f t="shared" si="0"/>
        <v>11.85</v>
      </c>
    </row>
    <row r="16" spans="1:3" x14ac:dyDescent="0.25">
      <c r="A16" s="1" t="s">
        <v>17</v>
      </c>
      <c r="B16">
        <v>149257</v>
      </c>
      <c r="C16">
        <f t="shared" si="0"/>
        <v>14.925700000000001</v>
      </c>
    </row>
    <row r="17" spans="1:3" x14ac:dyDescent="0.25">
      <c r="A17" s="1" t="s">
        <v>18</v>
      </c>
      <c r="B17">
        <v>97150</v>
      </c>
      <c r="C17">
        <f t="shared" si="0"/>
        <v>9.7149999999999999</v>
      </c>
    </row>
    <row r="18" spans="1:3" x14ac:dyDescent="0.25">
      <c r="A18" s="1" t="s">
        <v>19</v>
      </c>
      <c r="B18">
        <v>137600</v>
      </c>
      <c r="C18">
        <f t="shared" si="0"/>
        <v>13.76</v>
      </c>
    </row>
    <row r="19" spans="1:3" x14ac:dyDescent="0.25">
      <c r="A19" s="1" t="s">
        <v>20</v>
      </c>
      <c r="B19">
        <v>132450</v>
      </c>
      <c r="C19">
        <f t="shared" si="0"/>
        <v>13.244999999999999</v>
      </c>
    </row>
    <row r="20" spans="1:3" x14ac:dyDescent="0.25">
      <c r="A20" s="1" t="s">
        <v>21</v>
      </c>
      <c r="B20">
        <v>133950</v>
      </c>
      <c r="C20">
        <f t="shared" si="0"/>
        <v>13.395</v>
      </c>
    </row>
    <row r="21" spans="1:3" x14ac:dyDescent="0.25">
      <c r="A21" s="1" t="s">
        <v>22</v>
      </c>
      <c r="B21">
        <v>141400</v>
      </c>
      <c r="C21">
        <f t="shared" si="0"/>
        <v>14.14</v>
      </c>
    </row>
    <row r="22" spans="1:3" x14ac:dyDescent="0.25">
      <c r="A22" s="1" t="s">
        <v>23</v>
      </c>
      <c r="B22">
        <v>142560</v>
      </c>
      <c r="C22">
        <f t="shared" si="0"/>
        <v>14.256</v>
      </c>
    </row>
    <row r="23" spans="1:3" x14ac:dyDescent="0.25">
      <c r="A23" s="1" t="s">
        <v>24</v>
      </c>
      <c r="B23">
        <v>75700</v>
      </c>
      <c r="C23">
        <f t="shared" si="0"/>
        <v>7.57</v>
      </c>
    </row>
    <row r="24" spans="1:3" x14ac:dyDescent="0.25">
      <c r="A24" s="1" t="s">
        <v>25</v>
      </c>
      <c r="B24">
        <v>126100</v>
      </c>
      <c r="C24">
        <f t="shared" si="0"/>
        <v>12.61</v>
      </c>
    </row>
    <row r="25" spans="1:3" x14ac:dyDescent="0.25">
      <c r="A25" s="1" t="s">
        <v>26</v>
      </c>
      <c r="B25">
        <v>148400</v>
      </c>
      <c r="C25">
        <f t="shared" si="0"/>
        <v>14.84</v>
      </c>
    </row>
    <row r="26" spans="1:3" x14ac:dyDescent="0.25">
      <c r="A26" s="1" t="s">
        <v>27</v>
      </c>
      <c r="B26">
        <v>155400</v>
      </c>
      <c r="C26">
        <f t="shared" si="0"/>
        <v>15.54</v>
      </c>
    </row>
    <row r="27" spans="1:3" x14ac:dyDescent="0.25">
      <c r="A27" s="1" t="s">
        <v>28</v>
      </c>
      <c r="B27">
        <v>153750</v>
      </c>
      <c r="C27">
        <f t="shared" si="0"/>
        <v>15.375</v>
      </c>
    </row>
    <row r="28" spans="1:3" x14ac:dyDescent="0.25">
      <c r="A28" s="1" t="s">
        <v>29</v>
      </c>
      <c r="B28">
        <v>152350</v>
      </c>
      <c r="C28">
        <f t="shared" si="0"/>
        <v>15.234999999999999</v>
      </c>
    </row>
    <row r="29" spans="1:3" x14ac:dyDescent="0.25">
      <c r="A29" s="1" t="s">
        <v>30</v>
      </c>
      <c r="B29">
        <v>153500</v>
      </c>
      <c r="C29">
        <f t="shared" si="0"/>
        <v>15.35</v>
      </c>
    </row>
    <row r="30" spans="1:3" x14ac:dyDescent="0.25">
      <c r="A30" s="1" t="s">
        <v>31</v>
      </c>
      <c r="B30">
        <v>159200</v>
      </c>
      <c r="C30">
        <f t="shared" si="0"/>
        <v>15.92</v>
      </c>
    </row>
    <row r="31" spans="1:3" x14ac:dyDescent="0.25">
      <c r="A31" s="1" t="s">
        <v>32</v>
      </c>
      <c r="B31">
        <v>161550</v>
      </c>
      <c r="C31">
        <f t="shared" si="0"/>
        <v>16.155000000000001</v>
      </c>
    </row>
    <row r="32" spans="1:3" x14ac:dyDescent="0.25">
      <c r="A32" s="1" t="s">
        <v>33</v>
      </c>
      <c r="B32">
        <v>158600</v>
      </c>
      <c r="C32">
        <f t="shared" si="0"/>
        <v>15.86</v>
      </c>
    </row>
    <row r="33" spans="1:3" x14ac:dyDescent="0.25">
      <c r="A33" s="1" t="s">
        <v>34</v>
      </c>
      <c r="B33">
        <v>165200</v>
      </c>
      <c r="C33">
        <f t="shared" si="0"/>
        <v>16.52</v>
      </c>
    </row>
    <row r="34" spans="1:3" x14ac:dyDescent="0.25">
      <c r="A34" s="1" t="s">
        <v>35</v>
      </c>
      <c r="B34">
        <v>153700</v>
      </c>
      <c r="C34">
        <f t="shared" si="0"/>
        <v>15.37</v>
      </c>
    </row>
    <row r="35" spans="1:3" x14ac:dyDescent="0.25">
      <c r="A35" s="1" t="s">
        <v>36</v>
      </c>
      <c r="B35">
        <v>160600</v>
      </c>
      <c r="C35">
        <f t="shared" si="0"/>
        <v>16.059999999999999</v>
      </c>
    </row>
    <row r="36" spans="1:3" x14ac:dyDescent="0.25">
      <c r="A36" s="1" t="s">
        <v>37</v>
      </c>
      <c r="B36">
        <v>223600</v>
      </c>
      <c r="C36">
        <f t="shared" si="0"/>
        <v>22.36</v>
      </c>
    </row>
    <row r="37" spans="1:3" x14ac:dyDescent="0.25">
      <c r="A37" s="1" t="s">
        <v>38</v>
      </c>
      <c r="B37">
        <v>154500</v>
      </c>
      <c r="C37">
        <f t="shared" si="0"/>
        <v>15.45</v>
      </c>
    </row>
    <row r="38" spans="1:3" x14ac:dyDescent="0.25">
      <c r="A38" s="1" t="s">
        <v>39</v>
      </c>
      <c r="B38">
        <v>183550</v>
      </c>
      <c r="C38">
        <f t="shared" si="0"/>
        <v>18.355</v>
      </c>
    </row>
    <row r="39" spans="1:3" x14ac:dyDescent="0.25">
      <c r="A39" s="1" t="s">
        <v>40</v>
      </c>
      <c r="B39">
        <v>162200</v>
      </c>
      <c r="C39">
        <f t="shared" si="0"/>
        <v>16.22</v>
      </c>
    </row>
    <row r="40" spans="1:3" x14ac:dyDescent="0.25">
      <c r="A40" s="1" t="s">
        <v>41</v>
      </c>
      <c r="B40">
        <v>160150</v>
      </c>
      <c r="C40">
        <f t="shared" si="0"/>
        <v>16.015000000000001</v>
      </c>
    </row>
    <row r="41" spans="1:3" x14ac:dyDescent="0.25">
      <c r="A41" s="1" t="s">
        <v>42</v>
      </c>
      <c r="B41">
        <v>110200</v>
      </c>
      <c r="C41">
        <f t="shared" si="0"/>
        <v>11.02</v>
      </c>
    </row>
    <row r="42" spans="1:3" x14ac:dyDescent="0.25">
      <c r="A42" s="1" t="s">
        <v>43</v>
      </c>
      <c r="B42">
        <v>156600</v>
      </c>
      <c r="C42">
        <f t="shared" si="0"/>
        <v>15.66</v>
      </c>
    </row>
    <row r="43" spans="1:3" x14ac:dyDescent="0.25">
      <c r="A43" s="1" t="s">
        <v>44</v>
      </c>
      <c r="B43">
        <v>144850</v>
      </c>
      <c r="C43">
        <f t="shared" si="0"/>
        <v>14.484999999999999</v>
      </c>
    </row>
    <row r="44" spans="1:3" x14ac:dyDescent="0.25">
      <c r="A44" s="1" t="s">
        <v>45</v>
      </c>
      <c r="B44">
        <v>150350</v>
      </c>
      <c r="C44">
        <f t="shared" si="0"/>
        <v>15.035</v>
      </c>
    </row>
    <row r="45" spans="1:3" x14ac:dyDescent="0.25">
      <c r="A45" s="1" t="s">
        <v>46</v>
      </c>
      <c r="B45">
        <v>148200</v>
      </c>
      <c r="C45">
        <f t="shared" si="0"/>
        <v>14.82</v>
      </c>
    </row>
    <row r="46" spans="1:3" x14ac:dyDescent="0.25">
      <c r="A46" s="1" t="s">
        <v>47</v>
      </c>
      <c r="B46">
        <v>150000</v>
      </c>
      <c r="C46">
        <f t="shared" si="0"/>
        <v>15</v>
      </c>
    </row>
    <row r="47" spans="1:3" x14ac:dyDescent="0.25">
      <c r="A47" s="1" t="s">
        <v>48</v>
      </c>
      <c r="B47">
        <v>152400</v>
      </c>
      <c r="C47">
        <f t="shared" si="0"/>
        <v>15.24</v>
      </c>
    </row>
    <row r="48" spans="1:3" x14ac:dyDescent="0.25">
      <c r="A48" s="1" t="s">
        <v>49</v>
      </c>
      <c r="B48">
        <v>129250</v>
      </c>
      <c r="C48">
        <f t="shared" si="0"/>
        <v>12.925000000000001</v>
      </c>
    </row>
    <row r="49" spans="1:3" x14ac:dyDescent="0.25">
      <c r="A49" s="1" t="s">
        <v>50</v>
      </c>
      <c r="B49">
        <v>76875</v>
      </c>
      <c r="C49">
        <f t="shared" si="0"/>
        <v>7.6875</v>
      </c>
    </row>
    <row r="50" spans="1:3" x14ac:dyDescent="0.25">
      <c r="A50" s="1" t="s">
        <v>51</v>
      </c>
      <c r="B50">
        <v>143300</v>
      </c>
      <c r="C50">
        <f t="shared" si="0"/>
        <v>14.33</v>
      </c>
    </row>
    <row r="51" spans="1:3" x14ac:dyDescent="0.25">
      <c r="A51" s="1" t="s">
        <v>52</v>
      </c>
      <c r="B51">
        <v>115000</v>
      </c>
      <c r="C51">
        <f t="shared" si="0"/>
        <v>11.5</v>
      </c>
    </row>
    <row r="52" spans="1:3" x14ac:dyDescent="0.25">
      <c r="A52" s="1" t="s">
        <v>53</v>
      </c>
      <c r="B52">
        <v>128450</v>
      </c>
      <c r="C52">
        <f t="shared" si="0"/>
        <v>12.845000000000001</v>
      </c>
    </row>
    <row r="53" spans="1:3" x14ac:dyDescent="0.25">
      <c r="A53" s="1" t="s">
        <v>54</v>
      </c>
      <c r="B53">
        <v>85850</v>
      </c>
      <c r="C53">
        <f t="shared" si="0"/>
        <v>8.5850000000000009</v>
      </c>
    </row>
    <row r="54" spans="1:3" x14ac:dyDescent="0.25">
      <c r="A54" s="1" t="s">
        <v>55</v>
      </c>
      <c r="B54">
        <v>153450</v>
      </c>
      <c r="C54">
        <f t="shared" si="0"/>
        <v>15.345000000000001</v>
      </c>
    </row>
    <row r="55" spans="1:3" x14ac:dyDescent="0.25">
      <c r="A55" s="1" t="s">
        <v>56</v>
      </c>
      <c r="B55">
        <v>157450</v>
      </c>
      <c r="C55">
        <f t="shared" si="0"/>
        <v>15.744999999999999</v>
      </c>
    </row>
    <row r="56" spans="1:3" x14ac:dyDescent="0.25">
      <c r="A56" s="1" t="s">
        <v>57</v>
      </c>
      <c r="B56">
        <v>159700</v>
      </c>
      <c r="C56">
        <f t="shared" si="0"/>
        <v>15.97</v>
      </c>
    </row>
    <row r="57" spans="1:3" x14ac:dyDescent="0.25">
      <c r="A57" s="1" t="s">
        <v>58</v>
      </c>
      <c r="B57">
        <v>135500</v>
      </c>
      <c r="C57">
        <f t="shared" si="0"/>
        <v>13.55</v>
      </c>
    </row>
    <row r="58" spans="1:3" x14ac:dyDescent="0.25">
      <c r="A58" s="1" t="s">
        <v>59</v>
      </c>
      <c r="B58">
        <v>160800</v>
      </c>
      <c r="C58">
        <f t="shared" si="0"/>
        <v>16.079999999999998</v>
      </c>
    </row>
    <row r="59" spans="1:3" x14ac:dyDescent="0.25">
      <c r="A59" s="1" t="s">
        <v>60</v>
      </c>
      <c r="B59">
        <v>160800</v>
      </c>
      <c r="C59">
        <f t="shared" si="0"/>
        <v>16.079999999999998</v>
      </c>
    </row>
    <row r="60" spans="1:3" x14ac:dyDescent="0.25">
      <c r="A60" s="1" t="s">
        <v>61</v>
      </c>
      <c r="B60">
        <v>161950</v>
      </c>
      <c r="C60">
        <f t="shared" si="0"/>
        <v>16.195</v>
      </c>
    </row>
    <row r="61" spans="1:3" x14ac:dyDescent="0.25">
      <c r="A61" s="1" t="s">
        <v>62</v>
      </c>
      <c r="B61">
        <v>153650</v>
      </c>
      <c r="C61">
        <f t="shared" si="0"/>
        <v>15.365</v>
      </c>
    </row>
    <row r="62" spans="1:3" x14ac:dyDescent="0.25">
      <c r="A62" s="1" t="s">
        <v>63</v>
      </c>
      <c r="B62">
        <v>156300</v>
      </c>
      <c r="C62">
        <f t="shared" si="0"/>
        <v>15.63</v>
      </c>
    </row>
    <row r="63" spans="1:3" x14ac:dyDescent="0.25">
      <c r="A63" s="1" t="s">
        <v>64</v>
      </c>
      <c r="B63">
        <v>149400</v>
      </c>
      <c r="C63">
        <f t="shared" si="0"/>
        <v>14.94</v>
      </c>
    </row>
    <row r="64" spans="1:3" x14ac:dyDescent="0.25">
      <c r="A64" s="1" t="s">
        <v>65</v>
      </c>
      <c r="B64">
        <v>154250</v>
      </c>
      <c r="C64">
        <f t="shared" si="0"/>
        <v>15.425000000000001</v>
      </c>
    </row>
    <row r="65" spans="1:3" x14ac:dyDescent="0.25">
      <c r="A65" s="1" t="s">
        <v>66</v>
      </c>
      <c r="B65">
        <v>132550</v>
      </c>
      <c r="C65">
        <f t="shared" si="0"/>
        <v>13.255000000000001</v>
      </c>
    </row>
    <row r="66" spans="1:3" x14ac:dyDescent="0.25">
      <c r="A66" s="1" t="s">
        <v>67</v>
      </c>
      <c r="B66">
        <v>115000</v>
      </c>
      <c r="C66">
        <f t="shared" si="0"/>
        <v>11.5</v>
      </c>
    </row>
    <row r="67" spans="1:3" x14ac:dyDescent="0.25">
      <c r="A67" s="1" t="s">
        <v>68</v>
      </c>
      <c r="B67">
        <v>107050</v>
      </c>
      <c r="C67">
        <f t="shared" ref="C67:C116" si="1">B67/10000</f>
        <v>10.705</v>
      </c>
    </row>
    <row r="68" spans="1:3" x14ac:dyDescent="0.25">
      <c r="A68" s="1" t="s">
        <v>69</v>
      </c>
      <c r="B68">
        <v>146350</v>
      </c>
      <c r="C68">
        <f t="shared" si="1"/>
        <v>14.635</v>
      </c>
    </row>
    <row r="69" spans="1:3" x14ac:dyDescent="0.25">
      <c r="A69" s="1" t="s">
        <v>70</v>
      </c>
      <c r="B69">
        <v>155700</v>
      </c>
      <c r="C69">
        <f t="shared" si="1"/>
        <v>15.57</v>
      </c>
    </row>
    <row r="70" spans="1:3" x14ac:dyDescent="0.25">
      <c r="A70" s="1" t="s">
        <v>71</v>
      </c>
      <c r="B70">
        <v>104650</v>
      </c>
      <c r="C70">
        <f t="shared" si="1"/>
        <v>10.465</v>
      </c>
    </row>
    <row r="71" spans="1:3" x14ac:dyDescent="0.25">
      <c r="A71" s="1" t="s">
        <v>72</v>
      </c>
      <c r="B71">
        <v>152350</v>
      </c>
      <c r="C71">
        <f t="shared" si="1"/>
        <v>15.234999999999999</v>
      </c>
    </row>
    <row r="72" spans="1:3" x14ac:dyDescent="0.25">
      <c r="A72" s="1" t="s">
        <v>73</v>
      </c>
      <c r="B72">
        <v>155800</v>
      </c>
      <c r="C72">
        <f t="shared" si="1"/>
        <v>15.58</v>
      </c>
    </row>
    <row r="73" spans="1:3" x14ac:dyDescent="0.25">
      <c r="A73" s="1" t="s">
        <v>74</v>
      </c>
      <c r="B73">
        <v>161200</v>
      </c>
      <c r="C73">
        <f t="shared" si="1"/>
        <v>16.12</v>
      </c>
    </row>
    <row r="74" spans="1:3" x14ac:dyDescent="0.25">
      <c r="A74" s="1" t="s">
        <v>75</v>
      </c>
      <c r="B74">
        <v>95050</v>
      </c>
      <c r="C74">
        <f t="shared" si="1"/>
        <v>9.5050000000000008</v>
      </c>
    </row>
    <row r="75" spans="1:3" x14ac:dyDescent="0.25">
      <c r="A75" s="1" t="s">
        <v>76</v>
      </c>
      <c r="B75">
        <v>163770</v>
      </c>
      <c r="C75">
        <f t="shared" si="1"/>
        <v>16.376999999999999</v>
      </c>
    </row>
    <row r="76" spans="1:3" x14ac:dyDescent="0.25">
      <c r="A76" s="1" t="s">
        <v>77</v>
      </c>
      <c r="B76">
        <v>159670</v>
      </c>
      <c r="C76">
        <f t="shared" si="1"/>
        <v>15.967000000000001</v>
      </c>
    </row>
    <row r="77" spans="1:3" x14ac:dyDescent="0.25">
      <c r="A77" s="1" t="s">
        <v>78</v>
      </c>
      <c r="B77">
        <v>165200</v>
      </c>
      <c r="C77">
        <f t="shared" si="1"/>
        <v>16.52</v>
      </c>
    </row>
    <row r="78" spans="1:3" x14ac:dyDescent="0.25">
      <c r="A78" s="1" t="s">
        <v>79</v>
      </c>
      <c r="B78">
        <v>159650</v>
      </c>
      <c r="C78">
        <f t="shared" si="1"/>
        <v>15.965</v>
      </c>
    </row>
    <row r="79" spans="1:3" x14ac:dyDescent="0.25">
      <c r="A79" s="1" t="s">
        <v>80</v>
      </c>
      <c r="B79">
        <v>161770</v>
      </c>
      <c r="C79">
        <f t="shared" si="1"/>
        <v>16.177</v>
      </c>
    </row>
    <row r="80" spans="1:3" x14ac:dyDescent="0.25">
      <c r="A80" s="1" t="s">
        <v>81</v>
      </c>
      <c r="B80">
        <v>156600</v>
      </c>
      <c r="C80">
        <f t="shared" si="1"/>
        <v>15.66</v>
      </c>
    </row>
    <row r="81" spans="1:3" x14ac:dyDescent="0.25">
      <c r="A81" s="1" t="s">
        <v>82</v>
      </c>
      <c r="B81">
        <v>155750</v>
      </c>
      <c r="C81">
        <f t="shared" si="1"/>
        <v>15.574999999999999</v>
      </c>
    </row>
    <row r="82" spans="1:3" x14ac:dyDescent="0.25">
      <c r="A82" s="1" t="s">
        <v>83</v>
      </c>
      <c r="B82">
        <v>133800</v>
      </c>
      <c r="C82">
        <f t="shared" si="1"/>
        <v>13.38</v>
      </c>
    </row>
    <row r="83" spans="1:3" x14ac:dyDescent="0.25">
      <c r="A83" s="1" t="s">
        <v>84</v>
      </c>
      <c r="B83">
        <v>158990</v>
      </c>
      <c r="C83">
        <f t="shared" si="1"/>
        <v>15.898999999999999</v>
      </c>
    </row>
    <row r="84" spans="1:3" x14ac:dyDescent="0.25">
      <c r="A84" s="1" t="s">
        <v>85</v>
      </c>
      <c r="B84">
        <v>154400</v>
      </c>
      <c r="C84">
        <f t="shared" si="1"/>
        <v>15.44</v>
      </c>
    </row>
    <row r="85" spans="1:3" x14ac:dyDescent="0.25">
      <c r="A85" s="1" t="s">
        <v>86</v>
      </c>
      <c r="B85">
        <v>128250</v>
      </c>
      <c r="C85">
        <f t="shared" si="1"/>
        <v>12.824999999999999</v>
      </c>
    </row>
    <row r="86" spans="1:3" x14ac:dyDescent="0.25">
      <c r="A86" s="1" t="s">
        <v>87</v>
      </c>
      <c r="B86">
        <v>124600</v>
      </c>
      <c r="C86">
        <f t="shared" si="1"/>
        <v>12.46</v>
      </c>
    </row>
    <row r="87" spans="1:3" x14ac:dyDescent="0.25">
      <c r="A87" s="1" t="s">
        <v>88</v>
      </c>
      <c r="B87">
        <v>151900</v>
      </c>
      <c r="C87">
        <f t="shared" si="1"/>
        <v>15.19</v>
      </c>
    </row>
    <row r="88" spans="1:3" x14ac:dyDescent="0.25">
      <c r="A88" s="1" t="s">
        <v>89</v>
      </c>
      <c r="B88">
        <v>139118</v>
      </c>
      <c r="C88">
        <f t="shared" si="1"/>
        <v>13.911799999999999</v>
      </c>
    </row>
    <row r="89" spans="1:3" x14ac:dyDescent="0.25">
      <c r="A89" s="1" t="s">
        <v>90</v>
      </c>
      <c r="B89">
        <v>150350</v>
      </c>
      <c r="C89">
        <f t="shared" si="1"/>
        <v>15.035</v>
      </c>
    </row>
    <row r="90" spans="1:3" x14ac:dyDescent="0.25">
      <c r="A90" s="1" t="s">
        <v>91</v>
      </c>
      <c r="B90">
        <v>126150</v>
      </c>
      <c r="C90">
        <f t="shared" si="1"/>
        <v>12.615</v>
      </c>
    </row>
    <row r="91" spans="1:3" x14ac:dyDescent="0.25">
      <c r="A91" s="1" t="s">
        <v>92</v>
      </c>
      <c r="B91">
        <v>132250</v>
      </c>
      <c r="C91">
        <f t="shared" si="1"/>
        <v>13.225</v>
      </c>
    </row>
    <row r="92" spans="1:3" x14ac:dyDescent="0.25">
      <c r="A92" s="1" t="s">
        <v>93</v>
      </c>
      <c r="B92">
        <v>123400</v>
      </c>
      <c r="C92">
        <f t="shared" si="1"/>
        <v>12.34</v>
      </c>
    </row>
    <row r="93" spans="1:3" x14ac:dyDescent="0.25">
      <c r="A93" s="1" t="s">
        <v>94</v>
      </c>
      <c r="B93">
        <v>126600</v>
      </c>
      <c r="C93">
        <f t="shared" si="1"/>
        <v>12.66</v>
      </c>
    </row>
    <row r="94" spans="1:3" x14ac:dyDescent="0.25">
      <c r="A94" s="1" t="s">
        <v>95</v>
      </c>
      <c r="B94">
        <v>122250</v>
      </c>
      <c r="C94">
        <f t="shared" si="1"/>
        <v>12.225</v>
      </c>
    </row>
    <row r="95" spans="1:3" x14ac:dyDescent="0.25">
      <c r="A95" s="1" t="s">
        <v>96</v>
      </c>
      <c r="B95">
        <v>113925</v>
      </c>
      <c r="C95">
        <f t="shared" si="1"/>
        <v>11.3925</v>
      </c>
    </row>
    <row r="96" spans="1:3" x14ac:dyDescent="0.25">
      <c r="A96" s="1" t="s">
        <v>97</v>
      </c>
      <c r="B96">
        <v>89800</v>
      </c>
      <c r="C96">
        <f t="shared" si="1"/>
        <v>8.98</v>
      </c>
    </row>
    <row r="97" spans="1:3" x14ac:dyDescent="0.25">
      <c r="A97" s="1" t="s">
        <v>98</v>
      </c>
      <c r="B97">
        <v>90250</v>
      </c>
      <c r="C97">
        <f t="shared" si="1"/>
        <v>9.0250000000000004</v>
      </c>
    </row>
    <row r="98" spans="1:3" x14ac:dyDescent="0.25">
      <c r="A98" s="1" t="s">
        <v>99</v>
      </c>
      <c r="B98">
        <v>93100</v>
      </c>
      <c r="C98">
        <f t="shared" si="1"/>
        <v>9.31</v>
      </c>
    </row>
    <row r="99" spans="1:3" x14ac:dyDescent="0.25">
      <c r="A99" s="1" t="s">
        <v>100</v>
      </c>
      <c r="B99">
        <v>40700</v>
      </c>
      <c r="C99">
        <f t="shared" si="1"/>
        <v>4.07</v>
      </c>
    </row>
    <row r="100" spans="1:3" x14ac:dyDescent="0.25">
      <c r="A100" s="1" t="s">
        <v>101</v>
      </c>
      <c r="B100">
        <v>30000</v>
      </c>
      <c r="C100">
        <f t="shared" si="1"/>
        <v>3</v>
      </c>
    </row>
    <row r="101" spans="1:3" x14ac:dyDescent="0.25">
      <c r="A101" s="1" t="s">
        <v>102</v>
      </c>
      <c r="B101">
        <v>45020</v>
      </c>
      <c r="C101">
        <f t="shared" si="1"/>
        <v>4.5019999999999998</v>
      </c>
    </row>
    <row r="102" spans="1:3" x14ac:dyDescent="0.25">
      <c r="A102" s="1" t="s">
        <v>103</v>
      </c>
      <c r="B102">
        <v>47770</v>
      </c>
      <c r="C102">
        <f t="shared" si="1"/>
        <v>4.7770000000000001</v>
      </c>
    </row>
    <row r="103" spans="1:3" x14ac:dyDescent="0.25">
      <c r="A103" s="1" t="s">
        <v>104</v>
      </c>
      <c r="B103">
        <v>49400</v>
      </c>
      <c r="C103">
        <f t="shared" si="1"/>
        <v>4.9400000000000004</v>
      </c>
    </row>
    <row r="104" spans="1:3" x14ac:dyDescent="0.25">
      <c r="A104" s="1" t="s">
        <v>105</v>
      </c>
      <c r="B104">
        <v>49700</v>
      </c>
      <c r="C104">
        <f t="shared" si="1"/>
        <v>4.97</v>
      </c>
    </row>
    <row r="105" spans="1:3" x14ac:dyDescent="0.25">
      <c r="A105" s="1" t="s">
        <v>106</v>
      </c>
      <c r="B105">
        <v>39150</v>
      </c>
      <c r="C105">
        <f t="shared" si="1"/>
        <v>3.915</v>
      </c>
    </row>
    <row r="106" spans="1:3" x14ac:dyDescent="0.25">
      <c r="A106" s="1" t="s">
        <v>107</v>
      </c>
      <c r="B106">
        <v>48100</v>
      </c>
      <c r="C106">
        <f t="shared" si="1"/>
        <v>4.8099999999999996</v>
      </c>
    </row>
    <row r="107" spans="1:3" x14ac:dyDescent="0.25">
      <c r="A107" s="1" t="s">
        <v>108</v>
      </c>
      <c r="B107">
        <v>47900</v>
      </c>
      <c r="C107">
        <f t="shared" si="1"/>
        <v>4.79</v>
      </c>
    </row>
    <row r="108" spans="1:3" x14ac:dyDescent="0.25">
      <c r="A108" s="1" t="s">
        <v>109</v>
      </c>
      <c r="B108">
        <v>50850</v>
      </c>
      <c r="C108">
        <f t="shared" si="1"/>
        <v>5.085</v>
      </c>
    </row>
    <row r="109" spans="1:3" x14ac:dyDescent="0.25">
      <c r="A109" s="1" t="s">
        <v>110</v>
      </c>
      <c r="B109">
        <v>49550</v>
      </c>
      <c r="C109">
        <f t="shared" si="1"/>
        <v>4.9550000000000001</v>
      </c>
    </row>
    <row r="110" spans="1:3" x14ac:dyDescent="0.25">
      <c r="A110" s="1" t="s">
        <v>111</v>
      </c>
      <c r="B110">
        <v>104400</v>
      </c>
      <c r="C110">
        <f t="shared" si="1"/>
        <v>10.44</v>
      </c>
    </row>
    <row r="111" spans="1:3" x14ac:dyDescent="0.25">
      <c r="A111" s="1" t="s">
        <v>112</v>
      </c>
      <c r="B111">
        <v>99150</v>
      </c>
      <c r="C111">
        <f t="shared" si="1"/>
        <v>9.9149999999999991</v>
      </c>
    </row>
    <row r="112" spans="1:3" x14ac:dyDescent="0.25">
      <c r="A112" s="1" t="s">
        <v>113</v>
      </c>
      <c r="B112">
        <v>103300</v>
      </c>
      <c r="C112">
        <f t="shared" si="1"/>
        <v>10.33</v>
      </c>
    </row>
    <row r="113" spans="1:3" x14ac:dyDescent="0.25">
      <c r="A113" s="1" t="s">
        <v>114</v>
      </c>
      <c r="B113">
        <v>101200</v>
      </c>
      <c r="C113">
        <f t="shared" si="1"/>
        <v>10.119999999999999</v>
      </c>
    </row>
    <row r="114" spans="1:3" x14ac:dyDescent="0.25">
      <c r="A114" s="1" t="s">
        <v>115</v>
      </c>
      <c r="B114">
        <v>102900</v>
      </c>
      <c r="C114">
        <f t="shared" si="1"/>
        <v>10.29</v>
      </c>
    </row>
    <row r="115" spans="1:3" x14ac:dyDescent="0.25">
      <c r="A115" s="1" t="s">
        <v>116</v>
      </c>
      <c r="B115">
        <v>98050</v>
      </c>
      <c r="C115">
        <f t="shared" si="1"/>
        <v>9.8049999999999997</v>
      </c>
    </row>
    <row r="116" spans="1:3" x14ac:dyDescent="0.25">
      <c r="A116" s="1" t="s">
        <v>117</v>
      </c>
      <c r="B116">
        <v>95500</v>
      </c>
      <c r="C116">
        <f t="shared" si="1"/>
        <v>9.5500000000000007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9"/>
  <sheetViews>
    <sheetView workbookViewId="0">
      <selection activeCell="G2" sqref="G2"/>
    </sheetView>
  </sheetViews>
  <sheetFormatPr defaultRowHeight="15" x14ac:dyDescent="0.25"/>
  <cols>
    <col min="1" max="1" width="13" bestFit="1" customWidth="1"/>
    <col min="2" max="2" width="18" bestFit="1" customWidth="1"/>
    <col min="3" max="3" width="10.7109375" bestFit="1" customWidth="1"/>
    <col min="4" max="4" width="9" bestFit="1" customWidth="1"/>
    <col min="5" max="5" width="8" bestFit="1" customWidth="1"/>
    <col min="6" max="6" width="12" bestFit="1" customWidth="1"/>
    <col min="7" max="7" width="12" style="6" bestFit="1" customWidth="1"/>
  </cols>
  <sheetData>
    <row r="1" spans="1:12" x14ac:dyDescent="0.25">
      <c r="A1" t="s">
        <v>0</v>
      </c>
      <c r="B1" t="s">
        <v>141</v>
      </c>
      <c r="C1" t="s">
        <v>142</v>
      </c>
      <c r="D1" t="s">
        <v>143</v>
      </c>
      <c r="E1" t="s">
        <v>119</v>
      </c>
      <c r="F1" t="s">
        <v>120</v>
      </c>
      <c r="G1" s="6" t="s">
        <v>121</v>
      </c>
      <c r="I1" t="s">
        <v>123</v>
      </c>
      <c r="J1" t="s">
        <v>124</v>
      </c>
      <c r="K1" t="s">
        <v>125</v>
      </c>
    </row>
    <row r="2" spans="1:12" x14ac:dyDescent="0.25">
      <c r="E2">
        <f>AVERAGE(E7:E118)</f>
        <v>1.5735446428571447</v>
      </c>
      <c r="F2">
        <f>AVERAGE(F7:F118)</f>
        <v>5.5016836816517891</v>
      </c>
      <c r="G2" s="6">
        <f>AVERAGE(G7:G118)</f>
        <v>0.14878988078497199</v>
      </c>
      <c r="I2">
        <v>0.2</v>
      </c>
      <c r="J2">
        <v>0.8</v>
      </c>
      <c r="K2">
        <v>0</v>
      </c>
      <c r="L2">
        <f>I2+J2+K2</f>
        <v>1</v>
      </c>
    </row>
    <row r="4" spans="1:12" x14ac:dyDescent="0.25">
      <c r="A4" s="1" t="s">
        <v>3</v>
      </c>
      <c r="B4">
        <f>Planificare_Segment!C2</f>
        <v>10.37</v>
      </c>
    </row>
    <row r="5" spans="1:12" x14ac:dyDescent="0.25">
      <c r="A5" s="1" t="s">
        <v>4</v>
      </c>
      <c r="B5">
        <f>Planificare_Segment!C3</f>
        <v>13.68</v>
      </c>
    </row>
    <row r="6" spans="1:12" x14ac:dyDescent="0.25">
      <c r="A6" s="1" t="s">
        <v>5</v>
      </c>
      <c r="B6">
        <f>Planificare_Segment!C4</f>
        <v>13.89</v>
      </c>
      <c r="C6">
        <f>AVERAGE(B4:B5)</f>
        <v>12.024999999999999</v>
      </c>
      <c r="D6">
        <f t="shared" ref="D6:D69" si="0">B6-C6</f>
        <v>1.865000000000002</v>
      </c>
      <c r="E6">
        <f t="shared" ref="E6:E69" si="1">ABS(D6)</f>
        <v>1.865000000000002</v>
      </c>
      <c r="F6">
        <f t="shared" ref="F6:F69" si="2">D6^2</f>
        <v>3.4782250000000072</v>
      </c>
      <c r="G6" s="6">
        <f t="shared" ref="G6:G69" si="3">E6/B6</f>
        <v>0.13426925845932339</v>
      </c>
    </row>
    <row r="7" spans="1:12" x14ac:dyDescent="0.25">
      <c r="A7" s="1" t="s">
        <v>6</v>
      </c>
      <c r="B7">
        <f>Planificare_Segment!C5</f>
        <v>10.68</v>
      </c>
      <c r="C7">
        <f t="shared" ref="C7:C70" si="4">AVERAGE(B5:B6)</f>
        <v>13.785</v>
      </c>
      <c r="D7">
        <f t="shared" si="0"/>
        <v>-3.1050000000000004</v>
      </c>
      <c r="E7">
        <f t="shared" si="1"/>
        <v>3.1050000000000004</v>
      </c>
      <c r="F7">
        <f t="shared" si="2"/>
        <v>9.6410250000000026</v>
      </c>
      <c r="G7" s="6">
        <f t="shared" si="3"/>
        <v>0.29073033707865176</v>
      </c>
    </row>
    <row r="8" spans="1:12" x14ac:dyDescent="0.25">
      <c r="A8" s="1" t="s">
        <v>7</v>
      </c>
      <c r="B8">
        <f>Planificare_Segment!C6</f>
        <v>17.475000000000001</v>
      </c>
      <c r="C8">
        <f t="shared" si="4"/>
        <v>12.285</v>
      </c>
      <c r="D8">
        <f t="shared" si="0"/>
        <v>5.1900000000000013</v>
      </c>
      <c r="E8">
        <f t="shared" si="1"/>
        <v>5.1900000000000013</v>
      </c>
      <c r="F8">
        <f t="shared" si="2"/>
        <v>26.936100000000014</v>
      </c>
      <c r="G8" s="6">
        <f t="shared" si="3"/>
        <v>0.29699570815450649</v>
      </c>
    </row>
    <row r="9" spans="1:12" x14ac:dyDescent="0.25">
      <c r="A9" s="1" t="s">
        <v>8</v>
      </c>
      <c r="B9">
        <f>Planificare_Segment!C7</f>
        <v>14.51</v>
      </c>
      <c r="C9">
        <f t="shared" si="4"/>
        <v>14.077500000000001</v>
      </c>
      <c r="D9">
        <f t="shared" si="0"/>
        <v>0.43249999999999922</v>
      </c>
      <c r="E9">
        <f t="shared" si="1"/>
        <v>0.43249999999999922</v>
      </c>
      <c r="F9">
        <f t="shared" si="2"/>
        <v>0.18705624999999931</v>
      </c>
      <c r="G9" s="6">
        <f t="shared" si="3"/>
        <v>2.9807029634734611E-2</v>
      </c>
    </row>
    <row r="10" spans="1:12" x14ac:dyDescent="0.25">
      <c r="A10" s="1" t="s">
        <v>9</v>
      </c>
      <c r="B10">
        <f>Planificare_Segment!C8</f>
        <v>16.100000000000001</v>
      </c>
      <c r="C10">
        <f t="shared" si="4"/>
        <v>15.9925</v>
      </c>
      <c r="D10">
        <f t="shared" si="0"/>
        <v>0.10750000000000171</v>
      </c>
      <c r="E10">
        <f t="shared" si="1"/>
        <v>0.10750000000000171</v>
      </c>
      <c r="F10">
        <f t="shared" si="2"/>
        <v>1.1556250000000367E-2</v>
      </c>
      <c r="G10" s="6">
        <f t="shared" si="3"/>
        <v>6.6770186335404777E-3</v>
      </c>
    </row>
    <row r="11" spans="1:12" x14ac:dyDescent="0.25">
      <c r="A11" s="1" t="s">
        <v>10</v>
      </c>
      <c r="B11">
        <f>Planificare_Segment!C9</f>
        <v>16.09</v>
      </c>
      <c r="C11">
        <f t="shared" si="4"/>
        <v>15.305</v>
      </c>
      <c r="D11">
        <f t="shared" si="0"/>
        <v>0.78500000000000014</v>
      </c>
      <c r="E11">
        <f t="shared" si="1"/>
        <v>0.78500000000000014</v>
      </c>
      <c r="F11">
        <f t="shared" si="2"/>
        <v>0.61622500000000024</v>
      </c>
      <c r="G11" s="6">
        <f t="shared" si="3"/>
        <v>4.8788067122436309E-2</v>
      </c>
    </row>
    <row r="12" spans="1:12" x14ac:dyDescent="0.25">
      <c r="A12" s="1" t="s">
        <v>11</v>
      </c>
      <c r="B12">
        <f>Planificare_Segment!C10</f>
        <v>16.239999999999998</v>
      </c>
      <c r="C12">
        <f t="shared" si="4"/>
        <v>16.094999999999999</v>
      </c>
      <c r="D12">
        <f t="shared" si="0"/>
        <v>0.14499999999999957</v>
      </c>
      <c r="E12">
        <f t="shared" si="1"/>
        <v>0.14499999999999957</v>
      </c>
      <c r="F12">
        <f t="shared" si="2"/>
        <v>2.1024999999999877E-2</v>
      </c>
      <c r="G12" s="6">
        <f t="shared" si="3"/>
        <v>8.9285714285714038E-3</v>
      </c>
    </row>
    <row r="13" spans="1:12" x14ac:dyDescent="0.25">
      <c r="A13" s="1" t="s">
        <v>12</v>
      </c>
      <c r="B13">
        <f>Planificare_Segment!C11</f>
        <v>16.25</v>
      </c>
      <c r="C13">
        <f t="shared" si="4"/>
        <v>16.164999999999999</v>
      </c>
      <c r="D13">
        <f t="shared" si="0"/>
        <v>8.5000000000000853E-2</v>
      </c>
      <c r="E13">
        <f t="shared" si="1"/>
        <v>8.5000000000000853E-2</v>
      </c>
      <c r="F13">
        <f t="shared" si="2"/>
        <v>7.2250000000001454E-3</v>
      </c>
      <c r="G13" s="6">
        <f t="shared" si="3"/>
        <v>5.2307692307692836E-3</v>
      </c>
    </row>
    <row r="14" spans="1:12" x14ac:dyDescent="0.25">
      <c r="A14" s="1" t="s">
        <v>13</v>
      </c>
      <c r="B14">
        <f>Planificare_Segment!C12</f>
        <v>16.295000000000002</v>
      </c>
      <c r="C14">
        <f t="shared" si="4"/>
        <v>16.244999999999997</v>
      </c>
      <c r="D14">
        <f t="shared" si="0"/>
        <v>5.0000000000004263E-2</v>
      </c>
      <c r="E14">
        <f t="shared" si="1"/>
        <v>5.0000000000004263E-2</v>
      </c>
      <c r="F14">
        <f t="shared" si="2"/>
        <v>2.5000000000004264E-3</v>
      </c>
      <c r="G14" s="6">
        <f t="shared" si="3"/>
        <v>3.0684258975148364E-3</v>
      </c>
    </row>
    <row r="15" spans="1:12" x14ac:dyDescent="0.25">
      <c r="A15" s="1" t="s">
        <v>14</v>
      </c>
      <c r="B15">
        <f>Planificare_Segment!C13</f>
        <v>16.5</v>
      </c>
      <c r="C15">
        <f t="shared" si="4"/>
        <v>16.272500000000001</v>
      </c>
      <c r="D15">
        <f t="shared" si="0"/>
        <v>0.22749999999999915</v>
      </c>
      <c r="E15">
        <f t="shared" si="1"/>
        <v>0.22749999999999915</v>
      </c>
      <c r="F15">
        <f t="shared" si="2"/>
        <v>5.1756249999999615E-2</v>
      </c>
      <c r="G15" s="6">
        <f t="shared" si="3"/>
        <v>1.3787878787878736E-2</v>
      </c>
    </row>
    <row r="16" spans="1:12" x14ac:dyDescent="0.25">
      <c r="A16" s="1" t="s">
        <v>15</v>
      </c>
      <c r="B16">
        <f>Planificare_Segment!C14</f>
        <v>16.420000000000002</v>
      </c>
      <c r="C16">
        <f t="shared" si="4"/>
        <v>16.397500000000001</v>
      </c>
      <c r="D16">
        <f t="shared" si="0"/>
        <v>2.2500000000000853E-2</v>
      </c>
      <c r="E16">
        <f t="shared" si="1"/>
        <v>2.2500000000000853E-2</v>
      </c>
      <c r="F16">
        <f t="shared" si="2"/>
        <v>5.0625000000003835E-4</v>
      </c>
      <c r="G16" s="6">
        <f t="shared" si="3"/>
        <v>1.3702801461632674E-3</v>
      </c>
    </row>
    <row r="17" spans="1:7" x14ac:dyDescent="0.25">
      <c r="A17" s="1" t="s">
        <v>16</v>
      </c>
      <c r="B17">
        <f>Planificare_Segment!C15</f>
        <v>11.85</v>
      </c>
      <c r="C17">
        <f t="shared" si="4"/>
        <v>16.46</v>
      </c>
      <c r="D17">
        <f t="shared" si="0"/>
        <v>-4.6100000000000012</v>
      </c>
      <c r="E17">
        <f t="shared" si="1"/>
        <v>4.6100000000000012</v>
      </c>
      <c r="F17">
        <f t="shared" si="2"/>
        <v>21.252100000000013</v>
      </c>
      <c r="G17" s="6">
        <f t="shared" si="3"/>
        <v>0.38902953586497901</v>
      </c>
    </row>
    <row r="18" spans="1:7" x14ac:dyDescent="0.25">
      <c r="A18" s="1" t="s">
        <v>17</v>
      </c>
      <c r="B18">
        <f>Planificare_Segment!C16</f>
        <v>14.925700000000001</v>
      </c>
      <c r="C18">
        <f t="shared" si="4"/>
        <v>14.135000000000002</v>
      </c>
      <c r="D18">
        <f t="shared" si="0"/>
        <v>0.79069999999999929</v>
      </c>
      <c r="E18">
        <f t="shared" si="1"/>
        <v>0.79069999999999929</v>
      </c>
      <c r="F18">
        <f t="shared" si="2"/>
        <v>0.62520648999999884</v>
      </c>
      <c r="G18" s="6">
        <f t="shared" si="3"/>
        <v>5.2975739831297643E-2</v>
      </c>
    </row>
    <row r="19" spans="1:7" x14ac:dyDescent="0.25">
      <c r="A19" s="1" t="s">
        <v>18</v>
      </c>
      <c r="B19">
        <f>Planificare_Segment!C17</f>
        <v>9.7149999999999999</v>
      </c>
      <c r="C19">
        <f t="shared" si="4"/>
        <v>13.38785</v>
      </c>
      <c r="D19">
        <f t="shared" si="0"/>
        <v>-3.6728500000000004</v>
      </c>
      <c r="E19">
        <f t="shared" si="1"/>
        <v>3.6728500000000004</v>
      </c>
      <c r="F19">
        <f t="shared" si="2"/>
        <v>13.489827122500003</v>
      </c>
      <c r="G19" s="6">
        <f t="shared" si="3"/>
        <v>0.37805970149253737</v>
      </c>
    </row>
    <row r="20" spans="1:7" x14ac:dyDescent="0.25">
      <c r="A20" s="1" t="s">
        <v>19</v>
      </c>
      <c r="B20">
        <f>Planificare_Segment!C18</f>
        <v>13.76</v>
      </c>
      <c r="C20">
        <f t="shared" si="4"/>
        <v>12.320350000000001</v>
      </c>
      <c r="D20">
        <f t="shared" si="0"/>
        <v>1.4396499999999985</v>
      </c>
      <c r="E20">
        <f t="shared" si="1"/>
        <v>1.4396499999999985</v>
      </c>
      <c r="F20">
        <f t="shared" si="2"/>
        <v>2.0725921224999957</v>
      </c>
      <c r="G20" s="6">
        <f t="shared" si="3"/>
        <v>0.10462572674418594</v>
      </c>
    </row>
    <row r="21" spans="1:7" x14ac:dyDescent="0.25">
      <c r="A21" s="1" t="s">
        <v>20</v>
      </c>
      <c r="B21">
        <f>Planificare_Segment!C19</f>
        <v>13.244999999999999</v>
      </c>
      <c r="C21">
        <f t="shared" si="4"/>
        <v>11.737500000000001</v>
      </c>
      <c r="D21">
        <f t="shared" si="0"/>
        <v>1.5074999999999985</v>
      </c>
      <c r="E21">
        <f t="shared" si="1"/>
        <v>1.5074999999999985</v>
      </c>
      <c r="F21">
        <f t="shared" si="2"/>
        <v>2.2725562499999956</v>
      </c>
      <c r="G21" s="6">
        <f t="shared" si="3"/>
        <v>0.11381653454133625</v>
      </c>
    </row>
    <row r="22" spans="1:7" x14ac:dyDescent="0.25">
      <c r="A22" s="1" t="s">
        <v>21</v>
      </c>
      <c r="B22">
        <f>Planificare_Segment!C20</f>
        <v>13.395</v>
      </c>
      <c r="C22">
        <f t="shared" si="4"/>
        <v>13.5025</v>
      </c>
      <c r="D22">
        <f t="shared" si="0"/>
        <v>-0.10749999999999993</v>
      </c>
      <c r="E22">
        <f t="shared" si="1"/>
        <v>0.10749999999999993</v>
      </c>
      <c r="F22">
        <f t="shared" si="2"/>
        <v>1.1556249999999985E-2</v>
      </c>
      <c r="G22" s="6">
        <f t="shared" si="3"/>
        <v>8.0253826054497903E-3</v>
      </c>
    </row>
    <row r="23" spans="1:7" x14ac:dyDescent="0.25">
      <c r="A23" s="1" t="s">
        <v>22</v>
      </c>
      <c r="B23">
        <f>Planificare_Segment!C21</f>
        <v>14.14</v>
      </c>
      <c r="C23">
        <f t="shared" si="4"/>
        <v>13.32</v>
      </c>
      <c r="D23">
        <f t="shared" si="0"/>
        <v>0.82000000000000028</v>
      </c>
      <c r="E23">
        <f t="shared" si="1"/>
        <v>0.82000000000000028</v>
      </c>
      <c r="F23">
        <f t="shared" si="2"/>
        <v>0.67240000000000044</v>
      </c>
      <c r="G23" s="6">
        <f t="shared" si="3"/>
        <v>5.7991513437058009E-2</v>
      </c>
    </row>
    <row r="24" spans="1:7" x14ac:dyDescent="0.25">
      <c r="A24" s="1" t="s">
        <v>23</v>
      </c>
      <c r="B24">
        <f>Planificare_Segment!C22</f>
        <v>14.256</v>
      </c>
      <c r="C24">
        <f t="shared" si="4"/>
        <v>13.7675</v>
      </c>
      <c r="D24">
        <f t="shared" si="0"/>
        <v>0.48850000000000016</v>
      </c>
      <c r="E24">
        <f t="shared" si="1"/>
        <v>0.48850000000000016</v>
      </c>
      <c r="F24">
        <f t="shared" si="2"/>
        <v>0.23863225000000016</v>
      </c>
      <c r="G24" s="6">
        <f t="shared" si="3"/>
        <v>3.426627384960719E-2</v>
      </c>
    </row>
    <row r="25" spans="1:7" x14ac:dyDescent="0.25">
      <c r="A25" s="1" t="s">
        <v>24</v>
      </c>
      <c r="B25">
        <f>Planificare_Segment!C23</f>
        <v>7.57</v>
      </c>
      <c r="C25">
        <f t="shared" si="4"/>
        <v>14.198</v>
      </c>
      <c r="D25">
        <f t="shared" si="0"/>
        <v>-6.6280000000000001</v>
      </c>
      <c r="E25">
        <f t="shared" si="1"/>
        <v>6.6280000000000001</v>
      </c>
      <c r="F25">
        <f t="shared" si="2"/>
        <v>43.930384000000004</v>
      </c>
      <c r="G25" s="6">
        <f t="shared" si="3"/>
        <v>0.87556142668428005</v>
      </c>
    </row>
    <row r="26" spans="1:7" x14ac:dyDescent="0.25">
      <c r="A26" s="1" t="s">
        <v>25</v>
      </c>
      <c r="B26">
        <f>Planificare_Segment!C24</f>
        <v>12.61</v>
      </c>
      <c r="C26">
        <f t="shared" si="4"/>
        <v>10.913</v>
      </c>
      <c r="D26">
        <f t="shared" si="0"/>
        <v>1.6969999999999992</v>
      </c>
      <c r="E26">
        <f t="shared" si="1"/>
        <v>1.6969999999999992</v>
      </c>
      <c r="F26">
        <f t="shared" si="2"/>
        <v>2.8798089999999972</v>
      </c>
      <c r="G26" s="6">
        <f t="shared" si="3"/>
        <v>0.13457573354480565</v>
      </c>
    </row>
    <row r="27" spans="1:7" x14ac:dyDescent="0.25">
      <c r="A27" s="1" t="s">
        <v>26</v>
      </c>
      <c r="B27">
        <f>Planificare_Segment!C25</f>
        <v>14.84</v>
      </c>
      <c r="C27">
        <f t="shared" si="4"/>
        <v>10.09</v>
      </c>
      <c r="D27">
        <f t="shared" si="0"/>
        <v>4.75</v>
      </c>
      <c r="E27">
        <f t="shared" si="1"/>
        <v>4.75</v>
      </c>
      <c r="F27">
        <f t="shared" si="2"/>
        <v>22.5625</v>
      </c>
      <c r="G27" s="6">
        <f t="shared" si="3"/>
        <v>0.32008086253369272</v>
      </c>
    </row>
    <row r="28" spans="1:7" x14ac:dyDescent="0.25">
      <c r="A28" s="1" t="s">
        <v>27</v>
      </c>
      <c r="B28">
        <f>Planificare_Segment!C26</f>
        <v>15.54</v>
      </c>
      <c r="C28">
        <f t="shared" si="4"/>
        <v>13.725</v>
      </c>
      <c r="D28">
        <f t="shared" si="0"/>
        <v>1.8149999999999995</v>
      </c>
      <c r="E28">
        <f t="shared" si="1"/>
        <v>1.8149999999999995</v>
      </c>
      <c r="F28">
        <f t="shared" si="2"/>
        <v>3.2942249999999982</v>
      </c>
      <c r="G28" s="6">
        <f t="shared" si="3"/>
        <v>0.11679536679536677</v>
      </c>
    </row>
    <row r="29" spans="1:7" x14ac:dyDescent="0.25">
      <c r="A29" s="1" t="s">
        <v>28</v>
      </c>
      <c r="B29">
        <f>Planificare_Segment!C27</f>
        <v>15.375</v>
      </c>
      <c r="C29">
        <f t="shared" si="4"/>
        <v>15.19</v>
      </c>
      <c r="D29">
        <f t="shared" si="0"/>
        <v>0.1850000000000005</v>
      </c>
      <c r="E29">
        <f t="shared" si="1"/>
        <v>0.1850000000000005</v>
      </c>
      <c r="F29">
        <f t="shared" si="2"/>
        <v>3.4225000000000186E-2</v>
      </c>
      <c r="G29" s="6">
        <f t="shared" si="3"/>
        <v>1.2032520325203284E-2</v>
      </c>
    </row>
    <row r="30" spans="1:7" x14ac:dyDescent="0.25">
      <c r="A30" s="1" t="s">
        <v>29</v>
      </c>
      <c r="B30">
        <f>Planificare_Segment!C28</f>
        <v>15.234999999999999</v>
      </c>
      <c r="C30">
        <f t="shared" si="4"/>
        <v>15.4575</v>
      </c>
      <c r="D30">
        <f t="shared" si="0"/>
        <v>-0.22250000000000014</v>
      </c>
      <c r="E30">
        <f t="shared" si="1"/>
        <v>0.22250000000000014</v>
      </c>
      <c r="F30">
        <f t="shared" si="2"/>
        <v>4.9506250000000064E-2</v>
      </c>
      <c r="G30" s="6">
        <f t="shared" si="3"/>
        <v>1.4604529044962268E-2</v>
      </c>
    </row>
    <row r="31" spans="1:7" x14ac:dyDescent="0.25">
      <c r="A31" s="1" t="s">
        <v>30</v>
      </c>
      <c r="B31">
        <f>Planificare_Segment!C29</f>
        <v>15.35</v>
      </c>
      <c r="C31">
        <f t="shared" si="4"/>
        <v>15.305</v>
      </c>
      <c r="D31">
        <f t="shared" si="0"/>
        <v>4.4999999999999929E-2</v>
      </c>
      <c r="E31">
        <f t="shared" si="1"/>
        <v>4.4999999999999929E-2</v>
      </c>
      <c r="F31">
        <f t="shared" si="2"/>
        <v>2.0249999999999938E-3</v>
      </c>
      <c r="G31" s="6">
        <f t="shared" si="3"/>
        <v>2.9315960912052073E-3</v>
      </c>
    </row>
    <row r="32" spans="1:7" x14ac:dyDescent="0.25">
      <c r="A32" s="1" t="s">
        <v>31</v>
      </c>
      <c r="B32">
        <f>Planificare_Segment!C30</f>
        <v>15.92</v>
      </c>
      <c r="C32">
        <f t="shared" si="4"/>
        <v>15.2925</v>
      </c>
      <c r="D32">
        <f t="shared" si="0"/>
        <v>0.6274999999999995</v>
      </c>
      <c r="E32">
        <f t="shared" si="1"/>
        <v>0.6274999999999995</v>
      </c>
      <c r="F32">
        <f t="shared" si="2"/>
        <v>0.39375624999999936</v>
      </c>
      <c r="G32" s="6">
        <f t="shared" si="3"/>
        <v>3.9415829145728609E-2</v>
      </c>
    </row>
    <row r="33" spans="1:7" x14ac:dyDescent="0.25">
      <c r="A33" s="1" t="s">
        <v>32</v>
      </c>
      <c r="B33">
        <f>Planificare_Segment!C31</f>
        <v>16.155000000000001</v>
      </c>
      <c r="C33">
        <f t="shared" si="4"/>
        <v>15.635</v>
      </c>
      <c r="D33">
        <f t="shared" si="0"/>
        <v>0.52000000000000135</v>
      </c>
      <c r="E33">
        <f t="shared" si="1"/>
        <v>0.52000000000000135</v>
      </c>
      <c r="F33">
        <f t="shared" si="2"/>
        <v>0.27040000000000142</v>
      </c>
      <c r="G33" s="6">
        <f t="shared" si="3"/>
        <v>3.2188177034973772E-2</v>
      </c>
    </row>
    <row r="34" spans="1:7" x14ac:dyDescent="0.25">
      <c r="A34" s="1" t="s">
        <v>33</v>
      </c>
      <c r="B34">
        <f>Planificare_Segment!C32</f>
        <v>15.86</v>
      </c>
      <c r="C34">
        <f t="shared" si="4"/>
        <v>16.037500000000001</v>
      </c>
      <c r="D34">
        <f t="shared" si="0"/>
        <v>-0.17750000000000199</v>
      </c>
      <c r="E34">
        <f t="shared" si="1"/>
        <v>0.17750000000000199</v>
      </c>
      <c r="F34">
        <f t="shared" si="2"/>
        <v>3.1506250000000707E-2</v>
      </c>
      <c r="G34" s="6">
        <f t="shared" si="3"/>
        <v>1.1191677175283859E-2</v>
      </c>
    </row>
    <row r="35" spans="1:7" x14ac:dyDescent="0.25">
      <c r="A35" s="1" t="s">
        <v>34</v>
      </c>
      <c r="B35">
        <f>Planificare_Segment!C33</f>
        <v>16.52</v>
      </c>
      <c r="C35">
        <f t="shared" si="4"/>
        <v>16.0075</v>
      </c>
      <c r="D35">
        <f t="shared" si="0"/>
        <v>0.51249999999999929</v>
      </c>
      <c r="E35">
        <f t="shared" si="1"/>
        <v>0.51249999999999929</v>
      </c>
      <c r="F35">
        <f t="shared" si="2"/>
        <v>0.26265624999999926</v>
      </c>
      <c r="G35" s="6">
        <f t="shared" si="3"/>
        <v>3.1023002421307466E-2</v>
      </c>
    </row>
    <row r="36" spans="1:7" x14ac:dyDescent="0.25">
      <c r="A36" s="1" t="s">
        <v>35</v>
      </c>
      <c r="B36">
        <f>Planificare_Segment!C34</f>
        <v>15.37</v>
      </c>
      <c r="C36">
        <f t="shared" si="4"/>
        <v>16.189999999999998</v>
      </c>
      <c r="D36">
        <f t="shared" si="0"/>
        <v>-0.81999999999999851</v>
      </c>
      <c r="E36">
        <f t="shared" si="1"/>
        <v>0.81999999999999851</v>
      </c>
      <c r="F36">
        <f t="shared" si="2"/>
        <v>0.67239999999999756</v>
      </c>
      <c r="G36" s="6">
        <f t="shared" si="3"/>
        <v>5.3350683148991447E-2</v>
      </c>
    </row>
    <row r="37" spans="1:7" x14ac:dyDescent="0.25">
      <c r="A37" s="1" t="s">
        <v>36</v>
      </c>
      <c r="B37">
        <f>Planificare_Segment!C35</f>
        <v>16.059999999999999</v>
      </c>
      <c r="C37">
        <f t="shared" si="4"/>
        <v>15.945</v>
      </c>
      <c r="D37">
        <f t="shared" si="0"/>
        <v>0.11499999999999844</v>
      </c>
      <c r="E37">
        <f t="shared" si="1"/>
        <v>0.11499999999999844</v>
      </c>
      <c r="F37">
        <f t="shared" si="2"/>
        <v>1.322499999999964E-2</v>
      </c>
      <c r="G37" s="6">
        <f t="shared" si="3"/>
        <v>7.1606475716063786E-3</v>
      </c>
    </row>
    <row r="38" spans="1:7" x14ac:dyDescent="0.25">
      <c r="A38" s="1" t="s">
        <v>37</v>
      </c>
      <c r="B38">
        <f>Planificare_Segment!C36</f>
        <v>22.36</v>
      </c>
      <c r="C38">
        <f t="shared" si="4"/>
        <v>15.715</v>
      </c>
      <c r="D38">
        <f t="shared" si="0"/>
        <v>6.6449999999999996</v>
      </c>
      <c r="E38">
        <f t="shared" si="1"/>
        <v>6.6449999999999996</v>
      </c>
      <c r="F38">
        <f t="shared" si="2"/>
        <v>44.156024999999993</v>
      </c>
      <c r="G38" s="6">
        <f t="shared" si="3"/>
        <v>0.29718246869409659</v>
      </c>
    </row>
    <row r="39" spans="1:7" x14ac:dyDescent="0.25">
      <c r="A39" s="1" t="s">
        <v>38</v>
      </c>
      <c r="B39">
        <f>Planificare_Segment!C37</f>
        <v>15.45</v>
      </c>
      <c r="C39">
        <f t="shared" si="4"/>
        <v>19.21</v>
      </c>
      <c r="D39">
        <f t="shared" si="0"/>
        <v>-3.7600000000000016</v>
      </c>
      <c r="E39">
        <f t="shared" si="1"/>
        <v>3.7600000000000016</v>
      </c>
      <c r="F39">
        <f t="shared" si="2"/>
        <v>14.137600000000011</v>
      </c>
      <c r="G39" s="6">
        <f t="shared" si="3"/>
        <v>0.24336569579288037</v>
      </c>
    </row>
    <row r="40" spans="1:7" x14ac:dyDescent="0.25">
      <c r="A40" s="1" t="s">
        <v>39</v>
      </c>
      <c r="B40">
        <f>Planificare_Segment!C38</f>
        <v>18.355</v>
      </c>
      <c r="C40">
        <f t="shared" si="4"/>
        <v>18.905000000000001</v>
      </c>
      <c r="D40">
        <f t="shared" si="0"/>
        <v>-0.55000000000000071</v>
      </c>
      <c r="E40">
        <f t="shared" si="1"/>
        <v>0.55000000000000071</v>
      </c>
      <c r="F40">
        <f t="shared" si="2"/>
        <v>0.30250000000000077</v>
      </c>
      <c r="G40" s="6">
        <f t="shared" si="3"/>
        <v>2.9964587305911235E-2</v>
      </c>
    </row>
    <row r="41" spans="1:7" x14ac:dyDescent="0.25">
      <c r="A41" s="1" t="s">
        <v>40</v>
      </c>
      <c r="B41">
        <f>Planificare_Segment!C39</f>
        <v>16.22</v>
      </c>
      <c r="C41">
        <f t="shared" si="4"/>
        <v>16.9025</v>
      </c>
      <c r="D41">
        <f t="shared" si="0"/>
        <v>-0.68250000000000099</v>
      </c>
      <c r="E41">
        <f t="shared" si="1"/>
        <v>0.68250000000000099</v>
      </c>
      <c r="F41">
        <f t="shared" si="2"/>
        <v>0.46580625000000137</v>
      </c>
      <c r="G41" s="6">
        <f t="shared" si="3"/>
        <v>4.207768187422941E-2</v>
      </c>
    </row>
    <row r="42" spans="1:7" x14ac:dyDescent="0.25">
      <c r="A42" s="1" t="s">
        <v>41</v>
      </c>
      <c r="B42">
        <f>Planificare_Segment!C40</f>
        <v>16.015000000000001</v>
      </c>
      <c r="C42">
        <f t="shared" si="4"/>
        <v>17.287500000000001</v>
      </c>
      <c r="D42">
        <f t="shared" si="0"/>
        <v>-1.2725000000000009</v>
      </c>
      <c r="E42">
        <f t="shared" si="1"/>
        <v>1.2725000000000009</v>
      </c>
      <c r="F42">
        <f t="shared" si="2"/>
        <v>1.6192562500000021</v>
      </c>
      <c r="G42" s="6">
        <f t="shared" si="3"/>
        <v>7.9456759288167395E-2</v>
      </c>
    </row>
    <row r="43" spans="1:7" x14ac:dyDescent="0.25">
      <c r="A43" s="1" t="s">
        <v>42</v>
      </c>
      <c r="B43">
        <f>Planificare_Segment!C41</f>
        <v>11.02</v>
      </c>
      <c r="C43">
        <f t="shared" si="4"/>
        <v>16.1175</v>
      </c>
      <c r="D43">
        <f t="shared" si="0"/>
        <v>-5.0975000000000001</v>
      </c>
      <c r="E43">
        <f t="shared" si="1"/>
        <v>5.0975000000000001</v>
      </c>
      <c r="F43">
        <f t="shared" si="2"/>
        <v>25.984506250000003</v>
      </c>
      <c r="G43" s="6">
        <f t="shared" si="3"/>
        <v>0.46256805807622509</v>
      </c>
    </row>
    <row r="44" spans="1:7" x14ac:dyDescent="0.25">
      <c r="A44" s="1" t="s">
        <v>43</v>
      </c>
      <c r="B44">
        <f>Planificare_Segment!C42</f>
        <v>15.66</v>
      </c>
      <c r="C44">
        <f t="shared" si="4"/>
        <v>13.5175</v>
      </c>
      <c r="D44">
        <f t="shared" si="0"/>
        <v>2.1425000000000001</v>
      </c>
      <c r="E44">
        <f t="shared" si="1"/>
        <v>2.1425000000000001</v>
      </c>
      <c r="F44">
        <f t="shared" si="2"/>
        <v>4.5903062500000003</v>
      </c>
      <c r="G44" s="6">
        <f t="shared" si="3"/>
        <v>0.13681353767560664</v>
      </c>
    </row>
    <row r="45" spans="1:7" x14ac:dyDescent="0.25">
      <c r="A45" s="1" t="s">
        <v>44</v>
      </c>
      <c r="B45">
        <f>Planificare_Segment!C43</f>
        <v>14.484999999999999</v>
      </c>
      <c r="C45">
        <f t="shared" si="4"/>
        <v>13.34</v>
      </c>
      <c r="D45">
        <f t="shared" si="0"/>
        <v>1.1449999999999996</v>
      </c>
      <c r="E45">
        <f t="shared" si="1"/>
        <v>1.1449999999999996</v>
      </c>
      <c r="F45">
        <f t="shared" si="2"/>
        <v>1.311024999999999</v>
      </c>
      <c r="G45" s="6">
        <f t="shared" si="3"/>
        <v>7.9047290300310644E-2</v>
      </c>
    </row>
    <row r="46" spans="1:7" x14ac:dyDescent="0.25">
      <c r="A46" s="1" t="s">
        <v>45</v>
      </c>
      <c r="B46">
        <f>Planificare_Segment!C44</f>
        <v>15.035</v>
      </c>
      <c r="C46">
        <f t="shared" si="4"/>
        <v>15.0725</v>
      </c>
      <c r="D46">
        <f t="shared" si="0"/>
        <v>-3.7499999999999645E-2</v>
      </c>
      <c r="E46">
        <f t="shared" si="1"/>
        <v>3.7499999999999645E-2</v>
      </c>
      <c r="F46">
        <f t="shared" si="2"/>
        <v>1.4062499999999733E-3</v>
      </c>
      <c r="G46" s="6">
        <f t="shared" si="3"/>
        <v>2.4941802460924272E-3</v>
      </c>
    </row>
    <row r="47" spans="1:7" x14ac:dyDescent="0.25">
      <c r="A47" s="1" t="s">
        <v>46</v>
      </c>
      <c r="B47">
        <f>Planificare_Segment!C45</f>
        <v>14.82</v>
      </c>
      <c r="C47">
        <f t="shared" si="4"/>
        <v>14.76</v>
      </c>
      <c r="D47">
        <f t="shared" si="0"/>
        <v>6.0000000000000497E-2</v>
      </c>
      <c r="E47">
        <f t="shared" si="1"/>
        <v>6.0000000000000497E-2</v>
      </c>
      <c r="F47">
        <f t="shared" si="2"/>
        <v>3.6000000000000597E-3</v>
      </c>
      <c r="G47" s="6">
        <f t="shared" si="3"/>
        <v>4.0485829959514509E-3</v>
      </c>
    </row>
    <row r="48" spans="1:7" x14ac:dyDescent="0.25">
      <c r="A48" s="1" t="s">
        <v>47</v>
      </c>
      <c r="B48">
        <f>Planificare_Segment!C46</f>
        <v>15</v>
      </c>
      <c r="C48">
        <f t="shared" si="4"/>
        <v>14.9275</v>
      </c>
      <c r="D48">
        <f t="shared" si="0"/>
        <v>7.2499999999999787E-2</v>
      </c>
      <c r="E48">
        <f t="shared" si="1"/>
        <v>7.2499999999999787E-2</v>
      </c>
      <c r="F48">
        <f t="shared" si="2"/>
        <v>5.2562499999999693E-3</v>
      </c>
      <c r="G48" s="6">
        <f t="shared" si="3"/>
        <v>4.8333333333333188E-3</v>
      </c>
    </row>
    <row r="49" spans="1:7" x14ac:dyDescent="0.25">
      <c r="A49" s="1" t="s">
        <v>48</v>
      </c>
      <c r="B49">
        <f>Planificare_Segment!C47</f>
        <v>15.24</v>
      </c>
      <c r="C49">
        <f t="shared" si="4"/>
        <v>14.91</v>
      </c>
      <c r="D49">
        <f t="shared" si="0"/>
        <v>0.33000000000000007</v>
      </c>
      <c r="E49">
        <f t="shared" si="1"/>
        <v>0.33000000000000007</v>
      </c>
      <c r="F49">
        <f t="shared" si="2"/>
        <v>0.10890000000000005</v>
      </c>
      <c r="G49" s="6">
        <f t="shared" si="3"/>
        <v>2.1653543307086617E-2</v>
      </c>
    </row>
    <row r="50" spans="1:7" x14ac:dyDescent="0.25">
      <c r="A50" s="1" t="s">
        <v>49</v>
      </c>
      <c r="B50">
        <f>Planificare_Segment!C48</f>
        <v>12.925000000000001</v>
      </c>
      <c r="C50">
        <f t="shared" si="4"/>
        <v>15.120000000000001</v>
      </c>
      <c r="D50">
        <f t="shared" si="0"/>
        <v>-2.1950000000000003</v>
      </c>
      <c r="E50">
        <f t="shared" si="1"/>
        <v>2.1950000000000003</v>
      </c>
      <c r="F50">
        <f t="shared" si="2"/>
        <v>4.8180250000000013</v>
      </c>
      <c r="G50" s="6">
        <f t="shared" si="3"/>
        <v>0.169825918762089</v>
      </c>
    </row>
    <row r="51" spans="1:7" x14ac:dyDescent="0.25">
      <c r="A51" s="1" t="s">
        <v>50</v>
      </c>
      <c r="B51">
        <f>Planificare_Segment!C49</f>
        <v>7.6875</v>
      </c>
      <c r="C51">
        <f t="shared" si="4"/>
        <v>14.0825</v>
      </c>
      <c r="D51">
        <f t="shared" si="0"/>
        <v>-6.3949999999999996</v>
      </c>
      <c r="E51">
        <f t="shared" si="1"/>
        <v>6.3949999999999996</v>
      </c>
      <c r="F51">
        <f t="shared" si="2"/>
        <v>40.896024999999995</v>
      </c>
      <c r="G51" s="6">
        <f t="shared" si="3"/>
        <v>0.83186991869918692</v>
      </c>
    </row>
    <row r="52" spans="1:7" x14ac:dyDescent="0.25">
      <c r="A52" s="1" t="s">
        <v>51</v>
      </c>
      <c r="B52">
        <f>Planificare_Segment!C50</f>
        <v>14.33</v>
      </c>
      <c r="C52">
        <f t="shared" si="4"/>
        <v>10.30625</v>
      </c>
      <c r="D52">
        <f t="shared" si="0"/>
        <v>4.0237499999999997</v>
      </c>
      <c r="E52">
        <f t="shared" si="1"/>
        <v>4.0237499999999997</v>
      </c>
      <c r="F52">
        <f t="shared" si="2"/>
        <v>16.190564062499998</v>
      </c>
      <c r="G52" s="6">
        <f t="shared" si="3"/>
        <v>0.28079204466154917</v>
      </c>
    </row>
    <row r="53" spans="1:7" x14ac:dyDescent="0.25">
      <c r="A53" s="1" t="s">
        <v>52</v>
      </c>
      <c r="B53">
        <f>Planificare_Segment!C51</f>
        <v>11.5</v>
      </c>
      <c r="C53">
        <f t="shared" si="4"/>
        <v>11.008749999999999</v>
      </c>
      <c r="D53">
        <f t="shared" si="0"/>
        <v>0.49125000000000085</v>
      </c>
      <c r="E53">
        <f t="shared" si="1"/>
        <v>0.49125000000000085</v>
      </c>
      <c r="F53">
        <f t="shared" si="2"/>
        <v>0.24132656250000084</v>
      </c>
      <c r="G53" s="6">
        <f t="shared" si="3"/>
        <v>4.2717391304347901E-2</v>
      </c>
    </row>
    <row r="54" spans="1:7" x14ac:dyDescent="0.25">
      <c r="A54" s="1" t="s">
        <v>53</v>
      </c>
      <c r="B54">
        <f>Planificare_Segment!C52</f>
        <v>12.845000000000001</v>
      </c>
      <c r="C54">
        <f t="shared" si="4"/>
        <v>12.914999999999999</v>
      </c>
      <c r="D54">
        <f t="shared" si="0"/>
        <v>-6.9999999999998508E-2</v>
      </c>
      <c r="E54">
        <f t="shared" si="1"/>
        <v>6.9999999999998508E-2</v>
      </c>
      <c r="F54">
        <f t="shared" si="2"/>
        <v>4.8999999999997908E-3</v>
      </c>
      <c r="G54" s="6">
        <f t="shared" si="3"/>
        <v>5.4495912806538345E-3</v>
      </c>
    </row>
    <row r="55" spans="1:7" x14ac:dyDescent="0.25">
      <c r="A55" s="1" t="s">
        <v>54</v>
      </c>
      <c r="B55">
        <f>Planificare_Segment!C53</f>
        <v>8.5850000000000009</v>
      </c>
      <c r="C55">
        <f t="shared" si="4"/>
        <v>12.172499999999999</v>
      </c>
      <c r="D55">
        <f t="shared" si="0"/>
        <v>-3.5874999999999986</v>
      </c>
      <c r="E55">
        <f t="shared" si="1"/>
        <v>3.5874999999999986</v>
      </c>
      <c r="F55">
        <f t="shared" si="2"/>
        <v>12.87015624999999</v>
      </c>
      <c r="G55" s="6">
        <f t="shared" si="3"/>
        <v>0.41788002329644708</v>
      </c>
    </row>
    <row r="56" spans="1:7" x14ac:dyDescent="0.25">
      <c r="A56" s="1" t="s">
        <v>55</v>
      </c>
      <c r="B56">
        <f>Planificare_Segment!C54</f>
        <v>15.345000000000001</v>
      </c>
      <c r="C56">
        <f t="shared" si="4"/>
        <v>10.715</v>
      </c>
      <c r="D56">
        <f t="shared" si="0"/>
        <v>4.6300000000000008</v>
      </c>
      <c r="E56">
        <f t="shared" si="1"/>
        <v>4.6300000000000008</v>
      </c>
      <c r="F56">
        <f t="shared" si="2"/>
        <v>21.436900000000009</v>
      </c>
      <c r="G56" s="6">
        <f t="shared" si="3"/>
        <v>0.30172694688823726</v>
      </c>
    </row>
    <row r="57" spans="1:7" x14ac:dyDescent="0.25">
      <c r="A57" s="1" t="s">
        <v>56</v>
      </c>
      <c r="B57">
        <f>Planificare_Segment!C55</f>
        <v>15.744999999999999</v>
      </c>
      <c r="C57">
        <f t="shared" si="4"/>
        <v>11.965</v>
      </c>
      <c r="D57">
        <f t="shared" si="0"/>
        <v>3.7799999999999994</v>
      </c>
      <c r="E57">
        <f t="shared" si="1"/>
        <v>3.7799999999999994</v>
      </c>
      <c r="F57">
        <f t="shared" si="2"/>
        <v>14.288399999999996</v>
      </c>
      <c r="G57" s="6">
        <f t="shared" si="3"/>
        <v>0.2400762146713242</v>
      </c>
    </row>
    <row r="58" spans="1:7" x14ac:dyDescent="0.25">
      <c r="A58" s="1" t="s">
        <v>57</v>
      </c>
      <c r="B58">
        <f>Planificare_Segment!C56</f>
        <v>15.97</v>
      </c>
      <c r="C58">
        <f t="shared" si="4"/>
        <v>15.545</v>
      </c>
      <c r="D58">
        <f t="shared" si="0"/>
        <v>0.42500000000000071</v>
      </c>
      <c r="E58">
        <f t="shared" si="1"/>
        <v>0.42500000000000071</v>
      </c>
      <c r="F58">
        <f t="shared" si="2"/>
        <v>0.18062500000000059</v>
      </c>
      <c r="G58" s="6">
        <f t="shared" si="3"/>
        <v>2.6612398246712628E-2</v>
      </c>
    </row>
    <row r="59" spans="1:7" x14ac:dyDescent="0.25">
      <c r="A59" s="1" t="s">
        <v>58</v>
      </c>
      <c r="B59">
        <f>Planificare_Segment!C57</f>
        <v>13.55</v>
      </c>
      <c r="C59">
        <f t="shared" si="4"/>
        <v>15.8575</v>
      </c>
      <c r="D59">
        <f t="shared" si="0"/>
        <v>-2.3074999999999992</v>
      </c>
      <c r="E59">
        <f t="shared" si="1"/>
        <v>2.3074999999999992</v>
      </c>
      <c r="F59">
        <f t="shared" si="2"/>
        <v>5.3245562499999961</v>
      </c>
      <c r="G59" s="6">
        <f t="shared" si="3"/>
        <v>0.17029520295202946</v>
      </c>
    </row>
    <row r="60" spans="1:7" x14ac:dyDescent="0.25">
      <c r="A60" s="1" t="s">
        <v>59</v>
      </c>
      <c r="B60">
        <f>Planificare_Segment!C58</f>
        <v>16.079999999999998</v>
      </c>
      <c r="C60">
        <f t="shared" si="4"/>
        <v>14.760000000000002</v>
      </c>
      <c r="D60">
        <f t="shared" si="0"/>
        <v>1.3199999999999967</v>
      </c>
      <c r="E60">
        <f t="shared" si="1"/>
        <v>1.3199999999999967</v>
      </c>
      <c r="F60">
        <f t="shared" si="2"/>
        <v>1.7423999999999913</v>
      </c>
      <c r="G60" s="6">
        <f t="shared" si="3"/>
        <v>8.2089552238805777E-2</v>
      </c>
    </row>
    <row r="61" spans="1:7" x14ac:dyDescent="0.25">
      <c r="A61" s="1" t="s">
        <v>60</v>
      </c>
      <c r="B61">
        <f>Planificare_Segment!C59</f>
        <v>16.079999999999998</v>
      </c>
      <c r="C61">
        <f t="shared" si="4"/>
        <v>14.815</v>
      </c>
      <c r="D61">
        <f t="shared" si="0"/>
        <v>1.2649999999999988</v>
      </c>
      <c r="E61">
        <f t="shared" si="1"/>
        <v>1.2649999999999988</v>
      </c>
      <c r="F61">
        <f t="shared" si="2"/>
        <v>1.6002249999999969</v>
      </c>
      <c r="G61" s="6">
        <f t="shared" si="3"/>
        <v>7.8669154228855648E-2</v>
      </c>
    </row>
    <row r="62" spans="1:7" x14ac:dyDescent="0.25">
      <c r="A62" s="1" t="s">
        <v>61</v>
      </c>
      <c r="B62">
        <f>Planificare_Segment!C60</f>
        <v>16.195</v>
      </c>
      <c r="C62">
        <f t="shared" si="4"/>
        <v>16.079999999999998</v>
      </c>
      <c r="D62">
        <f t="shared" si="0"/>
        <v>0.11500000000000199</v>
      </c>
      <c r="E62">
        <f t="shared" si="1"/>
        <v>0.11500000000000199</v>
      </c>
      <c r="F62">
        <f t="shared" si="2"/>
        <v>1.3225000000000457E-2</v>
      </c>
      <c r="G62" s="6">
        <f t="shared" si="3"/>
        <v>7.1009570855203449E-3</v>
      </c>
    </row>
    <row r="63" spans="1:7" x14ac:dyDescent="0.25">
      <c r="A63" s="1" t="s">
        <v>62</v>
      </c>
      <c r="B63">
        <f>Planificare_Segment!C61</f>
        <v>15.365</v>
      </c>
      <c r="C63">
        <f t="shared" si="4"/>
        <v>16.137499999999999</v>
      </c>
      <c r="D63">
        <f t="shared" si="0"/>
        <v>-0.77249999999999908</v>
      </c>
      <c r="E63">
        <f t="shared" si="1"/>
        <v>0.77249999999999908</v>
      </c>
      <c r="F63">
        <f t="shared" si="2"/>
        <v>0.59675624999999854</v>
      </c>
      <c r="G63" s="6">
        <f t="shared" si="3"/>
        <v>5.027660266840215E-2</v>
      </c>
    </row>
    <row r="64" spans="1:7" x14ac:dyDescent="0.25">
      <c r="A64" s="1" t="s">
        <v>63</v>
      </c>
      <c r="B64">
        <f>Planificare_Segment!C62</f>
        <v>15.63</v>
      </c>
      <c r="C64">
        <f t="shared" si="4"/>
        <v>15.780000000000001</v>
      </c>
      <c r="D64">
        <f t="shared" si="0"/>
        <v>-0.15000000000000036</v>
      </c>
      <c r="E64">
        <f t="shared" si="1"/>
        <v>0.15000000000000036</v>
      </c>
      <c r="F64">
        <f t="shared" si="2"/>
        <v>2.2500000000000107E-2</v>
      </c>
      <c r="G64" s="6">
        <f t="shared" si="3"/>
        <v>9.5969289827255496E-3</v>
      </c>
    </row>
    <row r="65" spans="1:7" x14ac:dyDescent="0.25">
      <c r="A65" s="1" t="s">
        <v>64</v>
      </c>
      <c r="B65">
        <f>Planificare_Segment!C63</f>
        <v>14.94</v>
      </c>
      <c r="C65">
        <f t="shared" si="4"/>
        <v>15.4975</v>
      </c>
      <c r="D65">
        <f t="shared" si="0"/>
        <v>-0.55750000000000099</v>
      </c>
      <c r="E65">
        <f t="shared" si="1"/>
        <v>0.55750000000000099</v>
      </c>
      <c r="F65">
        <f t="shared" si="2"/>
        <v>0.31080625000000112</v>
      </c>
      <c r="G65" s="6">
        <f t="shared" si="3"/>
        <v>3.7315930388219613E-2</v>
      </c>
    </row>
    <row r="66" spans="1:7" x14ac:dyDescent="0.25">
      <c r="A66" s="1" t="s">
        <v>65</v>
      </c>
      <c r="B66">
        <f>Planificare_Segment!C64</f>
        <v>15.425000000000001</v>
      </c>
      <c r="C66">
        <f t="shared" si="4"/>
        <v>15.285</v>
      </c>
      <c r="D66">
        <f t="shared" si="0"/>
        <v>0.14000000000000057</v>
      </c>
      <c r="E66">
        <f t="shared" si="1"/>
        <v>0.14000000000000057</v>
      </c>
      <c r="F66">
        <f t="shared" si="2"/>
        <v>1.9600000000000159E-2</v>
      </c>
      <c r="G66" s="6">
        <f t="shared" si="3"/>
        <v>9.0761750405186758E-3</v>
      </c>
    </row>
    <row r="67" spans="1:7" x14ac:dyDescent="0.25">
      <c r="A67" s="1" t="s">
        <v>66</v>
      </c>
      <c r="B67">
        <f>Planificare_Segment!C65</f>
        <v>13.255000000000001</v>
      </c>
      <c r="C67">
        <f t="shared" si="4"/>
        <v>15.182500000000001</v>
      </c>
      <c r="D67">
        <f t="shared" si="0"/>
        <v>-1.9275000000000002</v>
      </c>
      <c r="E67">
        <f t="shared" si="1"/>
        <v>1.9275000000000002</v>
      </c>
      <c r="F67">
        <f t="shared" si="2"/>
        <v>3.7152562500000008</v>
      </c>
      <c r="G67" s="6">
        <f t="shared" si="3"/>
        <v>0.14541682384006036</v>
      </c>
    </row>
    <row r="68" spans="1:7" x14ac:dyDescent="0.25">
      <c r="A68" s="1" t="s">
        <v>67</v>
      </c>
      <c r="B68">
        <f>Planificare_Segment!C66</f>
        <v>11.5</v>
      </c>
      <c r="C68">
        <f t="shared" si="4"/>
        <v>14.34</v>
      </c>
      <c r="D68">
        <f t="shared" si="0"/>
        <v>-2.84</v>
      </c>
      <c r="E68">
        <f t="shared" si="1"/>
        <v>2.84</v>
      </c>
      <c r="F68">
        <f t="shared" si="2"/>
        <v>8.0655999999999999</v>
      </c>
      <c r="G68" s="6">
        <f t="shared" si="3"/>
        <v>0.24695652173913044</v>
      </c>
    </row>
    <row r="69" spans="1:7" x14ac:dyDescent="0.25">
      <c r="A69" s="1" t="s">
        <v>68</v>
      </c>
      <c r="B69">
        <f>Planificare_Segment!C67</f>
        <v>10.705</v>
      </c>
      <c r="C69">
        <f t="shared" si="4"/>
        <v>12.377500000000001</v>
      </c>
      <c r="D69">
        <f t="shared" si="0"/>
        <v>-1.6725000000000012</v>
      </c>
      <c r="E69">
        <f t="shared" si="1"/>
        <v>1.6725000000000012</v>
      </c>
      <c r="F69">
        <f t="shared" si="2"/>
        <v>2.7972562500000042</v>
      </c>
      <c r="G69" s="6">
        <f t="shared" si="3"/>
        <v>0.15623540401681468</v>
      </c>
    </row>
    <row r="70" spans="1:7" x14ac:dyDescent="0.25">
      <c r="A70" s="1" t="s">
        <v>69</v>
      </c>
      <c r="B70">
        <f>Planificare_Segment!C68</f>
        <v>14.635</v>
      </c>
      <c r="C70">
        <f t="shared" si="4"/>
        <v>11.102499999999999</v>
      </c>
      <c r="D70">
        <f t="shared" ref="D70:D118" si="5">B70-C70</f>
        <v>3.5325000000000006</v>
      </c>
      <c r="E70">
        <f t="shared" ref="E70:E118" si="6">ABS(D70)</f>
        <v>3.5325000000000006</v>
      </c>
      <c r="F70">
        <f t="shared" ref="F70:F118" si="7">D70^2</f>
        <v>12.478556250000004</v>
      </c>
      <c r="G70" s="6">
        <f t="shared" ref="G70:G118" si="8">E70/B70</f>
        <v>0.24137341988384015</v>
      </c>
    </row>
    <row r="71" spans="1:7" x14ac:dyDescent="0.25">
      <c r="A71" s="1" t="s">
        <v>70</v>
      </c>
      <c r="B71">
        <f>Planificare_Segment!C69</f>
        <v>15.57</v>
      </c>
      <c r="C71">
        <f t="shared" ref="C71:C119" si="9">AVERAGE(B69:B70)</f>
        <v>12.67</v>
      </c>
      <c r="D71">
        <f t="shared" si="5"/>
        <v>2.9000000000000004</v>
      </c>
      <c r="E71">
        <f t="shared" si="6"/>
        <v>2.9000000000000004</v>
      </c>
      <c r="F71">
        <f t="shared" si="7"/>
        <v>8.4100000000000019</v>
      </c>
      <c r="G71" s="6">
        <f t="shared" si="8"/>
        <v>0.18625561978163135</v>
      </c>
    </row>
    <row r="72" spans="1:7" x14ac:dyDescent="0.25">
      <c r="A72" s="1" t="s">
        <v>71</v>
      </c>
      <c r="B72">
        <f>Planificare_Segment!C70</f>
        <v>10.465</v>
      </c>
      <c r="C72">
        <f t="shared" si="9"/>
        <v>15.102499999999999</v>
      </c>
      <c r="D72">
        <f t="shared" si="5"/>
        <v>-4.6374999999999993</v>
      </c>
      <c r="E72">
        <f t="shared" si="6"/>
        <v>4.6374999999999993</v>
      </c>
      <c r="F72">
        <f t="shared" si="7"/>
        <v>21.506406249999994</v>
      </c>
      <c r="G72" s="6">
        <f t="shared" si="8"/>
        <v>0.44314381270903003</v>
      </c>
    </row>
    <row r="73" spans="1:7" x14ac:dyDescent="0.25">
      <c r="A73" s="1" t="s">
        <v>72</v>
      </c>
      <c r="B73">
        <f>Planificare_Segment!C71</f>
        <v>15.234999999999999</v>
      </c>
      <c r="C73">
        <f t="shared" si="9"/>
        <v>13.0175</v>
      </c>
      <c r="D73">
        <f t="shared" si="5"/>
        <v>2.2174999999999994</v>
      </c>
      <c r="E73">
        <f t="shared" si="6"/>
        <v>2.2174999999999994</v>
      </c>
      <c r="F73">
        <f t="shared" si="7"/>
        <v>4.9173062499999975</v>
      </c>
      <c r="G73" s="6">
        <f t="shared" si="8"/>
        <v>0.14555300295372495</v>
      </c>
    </row>
    <row r="74" spans="1:7" x14ac:dyDescent="0.25">
      <c r="A74" s="1" t="s">
        <v>73</v>
      </c>
      <c r="B74">
        <f>Planificare_Segment!C72</f>
        <v>15.58</v>
      </c>
      <c r="C74">
        <f t="shared" si="9"/>
        <v>12.85</v>
      </c>
      <c r="D74">
        <f t="shared" si="5"/>
        <v>2.7300000000000004</v>
      </c>
      <c r="E74">
        <f t="shared" si="6"/>
        <v>2.7300000000000004</v>
      </c>
      <c r="F74">
        <f t="shared" si="7"/>
        <v>7.4529000000000023</v>
      </c>
      <c r="G74" s="6">
        <f t="shared" si="8"/>
        <v>0.17522464698331197</v>
      </c>
    </row>
    <row r="75" spans="1:7" x14ac:dyDescent="0.25">
      <c r="A75" s="1" t="s">
        <v>74</v>
      </c>
      <c r="B75">
        <f>Planificare_Segment!C73</f>
        <v>16.12</v>
      </c>
      <c r="C75">
        <f t="shared" si="9"/>
        <v>15.407499999999999</v>
      </c>
      <c r="D75">
        <f t="shared" si="5"/>
        <v>0.71250000000000213</v>
      </c>
      <c r="E75">
        <f t="shared" si="6"/>
        <v>0.71250000000000213</v>
      </c>
      <c r="F75">
        <f t="shared" si="7"/>
        <v>0.50765625000000303</v>
      </c>
      <c r="G75" s="6">
        <f t="shared" si="8"/>
        <v>4.4199751861042316E-2</v>
      </c>
    </row>
    <row r="76" spans="1:7" x14ac:dyDescent="0.25">
      <c r="A76" s="1" t="s">
        <v>75</v>
      </c>
      <c r="B76">
        <f>Planificare_Segment!C74</f>
        <v>9.5050000000000008</v>
      </c>
      <c r="C76">
        <f t="shared" si="9"/>
        <v>15.850000000000001</v>
      </c>
      <c r="D76">
        <f t="shared" si="5"/>
        <v>-6.3450000000000006</v>
      </c>
      <c r="E76">
        <f t="shared" si="6"/>
        <v>6.3450000000000006</v>
      </c>
      <c r="F76">
        <f t="shared" si="7"/>
        <v>40.259025000000008</v>
      </c>
      <c r="G76" s="6">
        <f t="shared" si="8"/>
        <v>0.66754339821146769</v>
      </c>
    </row>
    <row r="77" spans="1:7" x14ac:dyDescent="0.25">
      <c r="A77" s="1" t="s">
        <v>76</v>
      </c>
      <c r="B77">
        <f>Planificare_Segment!C75</f>
        <v>16.376999999999999</v>
      </c>
      <c r="C77">
        <f t="shared" si="9"/>
        <v>12.8125</v>
      </c>
      <c r="D77">
        <f t="shared" si="5"/>
        <v>3.5644999999999989</v>
      </c>
      <c r="E77">
        <f t="shared" si="6"/>
        <v>3.5644999999999989</v>
      </c>
      <c r="F77">
        <f t="shared" si="7"/>
        <v>12.705660249999992</v>
      </c>
      <c r="G77" s="6">
        <f t="shared" si="8"/>
        <v>0.21765280576418142</v>
      </c>
    </row>
    <row r="78" spans="1:7" x14ac:dyDescent="0.25">
      <c r="A78" s="1" t="s">
        <v>77</v>
      </c>
      <c r="B78">
        <f>Planificare_Segment!C76</f>
        <v>15.967000000000001</v>
      </c>
      <c r="C78">
        <f t="shared" si="9"/>
        <v>12.940999999999999</v>
      </c>
      <c r="D78">
        <f t="shared" si="5"/>
        <v>3.0260000000000016</v>
      </c>
      <c r="E78">
        <f t="shared" si="6"/>
        <v>3.0260000000000016</v>
      </c>
      <c r="F78">
        <f t="shared" si="7"/>
        <v>9.1566760000000098</v>
      </c>
      <c r="G78" s="6">
        <f t="shared" si="8"/>
        <v>0.1895158764952716</v>
      </c>
    </row>
    <row r="79" spans="1:7" x14ac:dyDescent="0.25">
      <c r="A79" s="1" t="s">
        <v>78</v>
      </c>
      <c r="B79">
        <f>Planificare_Segment!C77</f>
        <v>16.52</v>
      </c>
      <c r="C79">
        <f t="shared" si="9"/>
        <v>16.172000000000001</v>
      </c>
      <c r="D79">
        <f t="shared" si="5"/>
        <v>0.34799999999999898</v>
      </c>
      <c r="E79">
        <f t="shared" si="6"/>
        <v>0.34799999999999898</v>
      </c>
      <c r="F79">
        <f t="shared" si="7"/>
        <v>0.12110399999999928</v>
      </c>
      <c r="G79" s="6">
        <f t="shared" si="8"/>
        <v>2.1065375302663378E-2</v>
      </c>
    </row>
    <row r="80" spans="1:7" x14ac:dyDescent="0.25">
      <c r="A80" s="1" t="s">
        <v>79</v>
      </c>
      <c r="B80">
        <f>Planificare_Segment!C78</f>
        <v>15.965</v>
      </c>
      <c r="C80">
        <f t="shared" si="9"/>
        <v>16.243500000000001</v>
      </c>
      <c r="D80">
        <f t="shared" si="5"/>
        <v>-0.27850000000000108</v>
      </c>
      <c r="E80">
        <f t="shared" si="6"/>
        <v>0.27850000000000108</v>
      </c>
      <c r="F80">
        <f t="shared" si="7"/>
        <v>7.7562250000000596E-2</v>
      </c>
      <c r="G80" s="6">
        <f t="shared" si="8"/>
        <v>1.7444409646100913E-2</v>
      </c>
    </row>
    <row r="81" spans="1:7" x14ac:dyDescent="0.25">
      <c r="A81" s="1" t="s">
        <v>80</v>
      </c>
      <c r="B81">
        <f>Planificare_Segment!C79</f>
        <v>16.177</v>
      </c>
      <c r="C81">
        <f t="shared" si="9"/>
        <v>16.2425</v>
      </c>
      <c r="D81">
        <f t="shared" si="5"/>
        <v>-6.5500000000000114E-2</v>
      </c>
      <c r="E81">
        <f t="shared" si="6"/>
        <v>6.5500000000000114E-2</v>
      </c>
      <c r="F81">
        <f t="shared" si="7"/>
        <v>4.2902500000000145E-3</v>
      </c>
      <c r="G81" s="6">
        <f t="shared" si="8"/>
        <v>4.0489583977251723E-3</v>
      </c>
    </row>
    <row r="82" spans="1:7" x14ac:dyDescent="0.25">
      <c r="A82" s="1" t="s">
        <v>81</v>
      </c>
      <c r="B82">
        <f>Planificare_Segment!C80</f>
        <v>15.66</v>
      </c>
      <c r="C82">
        <f t="shared" si="9"/>
        <v>16.070999999999998</v>
      </c>
      <c r="D82">
        <f t="shared" si="5"/>
        <v>-0.41099999999999781</v>
      </c>
      <c r="E82">
        <f t="shared" si="6"/>
        <v>0.41099999999999781</v>
      </c>
      <c r="F82">
        <f t="shared" si="7"/>
        <v>0.16892099999999821</v>
      </c>
      <c r="G82" s="6">
        <f t="shared" si="8"/>
        <v>2.6245210727969207E-2</v>
      </c>
    </row>
    <row r="83" spans="1:7" x14ac:dyDescent="0.25">
      <c r="A83" s="1" t="s">
        <v>82</v>
      </c>
      <c r="B83">
        <f>Planificare_Segment!C81</f>
        <v>15.574999999999999</v>
      </c>
      <c r="C83">
        <f t="shared" si="9"/>
        <v>15.9185</v>
      </c>
      <c r="D83">
        <f t="shared" si="5"/>
        <v>-0.34350000000000058</v>
      </c>
      <c r="E83">
        <f t="shared" si="6"/>
        <v>0.34350000000000058</v>
      </c>
      <c r="F83">
        <f t="shared" si="7"/>
        <v>0.1179922500000004</v>
      </c>
      <c r="G83" s="6">
        <f t="shared" si="8"/>
        <v>2.2054574638844339E-2</v>
      </c>
    </row>
    <row r="84" spans="1:7" x14ac:dyDescent="0.25">
      <c r="A84" s="1" t="s">
        <v>83</v>
      </c>
      <c r="B84">
        <f>Planificare_Segment!C82</f>
        <v>13.38</v>
      </c>
      <c r="C84">
        <f t="shared" si="9"/>
        <v>15.6175</v>
      </c>
      <c r="D84">
        <f t="shared" si="5"/>
        <v>-2.2374999999999989</v>
      </c>
      <c r="E84">
        <f t="shared" si="6"/>
        <v>2.2374999999999989</v>
      </c>
      <c r="F84">
        <f t="shared" si="7"/>
        <v>5.0064062499999951</v>
      </c>
      <c r="G84" s="6">
        <f t="shared" si="8"/>
        <v>0.1672272047832585</v>
      </c>
    </row>
    <row r="85" spans="1:7" x14ac:dyDescent="0.25">
      <c r="A85" s="1" t="s">
        <v>84</v>
      </c>
      <c r="B85">
        <f>Planificare_Segment!C83</f>
        <v>15.898999999999999</v>
      </c>
      <c r="C85">
        <f t="shared" si="9"/>
        <v>14.477499999999999</v>
      </c>
      <c r="D85">
        <f t="shared" si="5"/>
        <v>1.4215</v>
      </c>
      <c r="E85">
        <f t="shared" si="6"/>
        <v>1.4215</v>
      </c>
      <c r="F85">
        <f t="shared" si="7"/>
        <v>2.02066225</v>
      </c>
      <c r="G85" s="6">
        <f t="shared" si="8"/>
        <v>8.940813887665891E-2</v>
      </c>
    </row>
    <row r="86" spans="1:7" x14ac:dyDescent="0.25">
      <c r="A86" s="1" t="s">
        <v>85</v>
      </c>
      <c r="B86">
        <f>Planificare_Segment!C84</f>
        <v>15.44</v>
      </c>
      <c r="C86">
        <f t="shared" si="9"/>
        <v>14.6395</v>
      </c>
      <c r="D86">
        <f t="shared" si="5"/>
        <v>0.80049999999999955</v>
      </c>
      <c r="E86">
        <f t="shared" si="6"/>
        <v>0.80049999999999955</v>
      </c>
      <c r="F86">
        <f t="shared" si="7"/>
        <v>0.64080024999999929</v>
      </c>
      <c r="G86" s="6">
        <f t="shared" si="8"/>
        <v>5.1845854922279763E-2</v>
      </c>
    </row>
    <row r="87" spans="1:7" x14ac:dyDescent="0.25">
      <c r="A87" s="1" t="s">
        <v>86</v>
      </c>
      <c r="B87">
        <f>Planificare_Segment!C85</f>
        <v>12.824999999999999</v>
      </c>
      <c r="C87">
        <f t="shared" si="9"/>
        <v>15.669499999999999</v>
      </c>
      <c r="D87">
        <f t="shared" si="5"/>
        <v>-2.8445</v>
      </c>
      <c r="E87">
        <f t="shared" si="6"/>
        <v>2.8445</v>
      </c>
      <c r="F87">
        <f t="shared" si="7"/>
        <v>8.0911802500000007</v>
      </c>
      <c r="G87" s="6">
        <f t="shared" si="8"/>
        <v>0.22179337231968813</v>
      </c>
    </row>
    <row r="88" spans="1:7" x14ac:dyDescent="0.25">
      <c r="A88" s="1" t="s">
        <v>87</v>
      </c>
      <c r="B88">
        <f>Planificare_Segment!C86</f>
        <v>12.46</v>
      </c>
      <c r="C88">
        <f t="shared" si="9"/>
        <v>14.1325</v>
      </c>
      <c r="D88">
        <f t="shared" si="5"/>
        <v>-1.6724999999999994</v>
      </c>
      <c r="E88">
        <f t="shared" si="6"/>
        <v>1.6724999999999994</v>
      </c>
      <c r="F88">
        <f t="shared" si="7"/>
        <v>2.797256249999998</v>
      </c>
      <c r="G88" s="6">
        <f t="shared" si="8"/>
        <v>0.13422953451043332</v>
      </c>
    </row>
    <row r="89" spans="1:7" x14ac:dyDescent="0.25">
      <c r="A89" s="1" t="s">
        <v>88</v>
      </c>
      <c r="B89">
        <f>Planificare_Segment!C87</f>
        <v>15.19</v>
      </c>
      <c r="C89">
        <f t="shared" si="9"/>
        <v>12.6425</v>
      </c>
      <c r="D89">
        <f t="shared" si="5"/>
        <v>2.5474999999999994</v>
      </c>
      <c r="E89">
        <f t="shared" si="6"/>
        <v>2.5474999999999994</v>
      </c>
      <c r="F89">
        <f t="shared" si="7"/>
        <v>6.4897562499999975</v>
      </c>
      <c r="G89" s="6">
        <f t="shared" si="8"/>
        <v>0.16770901909150754</v>
      </c>
    </row>
    <row r="90" spans="1:7" x14ac:dyDescent="0.25">
      <c r="A90" s="1" t="s">
        <v>89</v>
      </c>
      <c r="B90">
        <f>Planificare_Segment!C88</f>
        <v>13.911799999999999</v>
      </c>
      <c r="C90">
        <f t="shared" si="9"/>
        <v>13.824999999999999</v>
      </c>
      <c r="D90">
        <f t="shared" si="5"/>
        <v>8.680000000000021E-2</v>
      </c>
      <c r="E90">
        <f t="shared" si="6"/>
        <v>8.680000000000021E-2</v>
      </c>
      <c r="F90">
        <f t="shared" si="7"/>
        <v>7.5342400000000366E-3</v>
      </c>
      <c r="G90" s="6">
        <f t="shared" si="8"/>
        <v>6.2393076381201725E-3</v>
      </c>
    </row>
    <row r="91" spans="1:7" x14ac:dyDescent="0.25">
      <c r="A91" s="1" t="s">
        <v>90</v>
      </c>
      <c r="B91">
        <f>Planificare_Segment!C89</f>
        <v>15.035</v>
      </c>
      <c r="C91">
        <f t="shared" si="9"/>
        <v>14.550899999999999</v>
      </c>
      <c r="D91">
        <f t="shared" si="5"/>
        <v>0.48410000000000153</v>
      </c>
      <c r="E91">
        <f t="shared" si="6"/>
        <v>0.48410000000000153</v>
      </c>
      <c r="F91">
        <f t="shared" si="7"/>
        <v>0.23435281000000149</v>
      </c>
      <c r="G91" s="6">
        <f t="shared" si="8"/>
        <v>3.2198204190222915E-2</v>
      </c>
    </row>
    <row r="92" spans="1:7" x14ac:dyDescent="0.25">
      <c r="A92" s="1" t="s">
        <v>91</v>
      </c>
      <c r="B92">
        <f>Planificare_Segment!C90</f>
        <v>12.615</v>
      </c>
      <c r="C92">
        <f t="shared" si="9"/>
        <v>14.4734</v>
      </c>
      <c r="D92">
        <f t="shared" si="5"/>
        <v>-1.8583999999999996</v>
      </c>
      <c r="E92">
        <f t="shared" si="6"/>
        <v>1.8583999999999996</v>
      </c>
      <c r="F92">
        <f t="shared" si="7"/>
        <v>3.4536505599999985</v>
      </c>
      <c r="G92" s="6">
        <f t="shared" si="8"/>
        <v>0.14731668648434401</v>
      </c>
    </row>
    <row r="93" spans="1:7" x14ac:dyDescent="0.25">
      <c r="A93" s="1" t="s">
        <v>92</v>
      </c>
      <c r="B93">
        <f>Planificare_Segment!C91</f>
        <v>13.225</v>
      </c>
      <c r="C93">
        <f t="shared" si="9"/>
        <v>13.824999999999999</v>
      </c>
      <c r="D93">
        <f t="shared" si="5"/>
        <v>-0.59999999999999964</v>
      </c>
      <c r="E93">
        <f t="shared" si="6"/>
        <v>0.59999999999999964</v>
      </c>
      <c r="F93">
        <f t="shared" si="7"/>
        <v>0.3599999999999996</v>
      </c>
      <c r="G93" s="6">
        <f t="shared" si="8"/>
        <v>4.5368620037807159E-2</v>
      </c>
    </row>
    <row r="94" spans="1:7" x14ac:dyDescent="0.25">
      <c r="A94" s="1" t="s">
        <v>93</v>
      </c>
      <c r="B94">
        <f>Planificare_Segment!C92</f>
        <v>12.34</v>
      </c>
      <c r="C94">
        <f t="shared" si="9"/>
        <v>12.92</v>
      </c>
      <c r="D94">
        <f t="shared" si="5"/>
        <v>-0.58000000000000007</v>
      </c>
      <c r="E94">
        <f t="shared" si="6"/>
        <v>0.58000000000000007</v>
      </c>
      <c r="F94">
        <f t="shared" si="7"/>
        <v>0.33640000000000009</v>
      </c>
      <c r="G94" s="6">
        <f t="shared" si="8"/>
        <v>4.7001620745542955E-2</v>
      </c>
    </row>
    <row r="95" spans="1:7" x14ac:dyDescent="0.25">
      <c r="A95" s="1" t="s">
        <v>94</v>
      </c>
      <c r="B95">
        <f>Planificare_Segment!C93</f>
        <v>12.66</v>
      </c>
      <c r="C95">
        <f t="shared" si="9"/>
        <v>12.782499999999999</v>
      </c>
      <c r="D95">
        <f t="shared" si="5"/>
        <v>-0.12249999999999872</v>
      </c>
      <c r="E95">
        <f t="shared" si="6"/>
        <v>0.12249999999999872</v>
      </c>
      <c r="F95">
        <f t="shared" si="7"/>
        <v>1.5006249999999687E-2</v>
      </c>
      <c r="G95" s="6">
        <f t="shared" si="8"/>
        <v>9.6761453396523468E-3</v>
      </c>
    </row>
    <row r="96" spans="1:7" x14ac:dyDescent="0.25">
      <c r="A96" s="1" t="s">
        <v>95</v>
      </c>
      <c r="B96">
        <f>Planificare_Segment!C94</f>
        <v>12.225</v>
      </c>
      <c r="C96">
        <f t="shared" si="9"/>
        <v>12.5</v>
      </c>
      <c r="D96">
        <f t="shared" si="5"/>
        <v>-0.27500000000000036</v>
      </c>
      <c r="E96">
        <f t="shared" si="6"/>
        <v>0.27500000000000036</v>
      </c>
      <c r="F96">
        <f t="shared" si="7"/>
        <v>7.5625000000000192E-2</v>
      </c>
      <c r="G96" s="6">
        <f t="shared" si="8"/>
        <v>2.2494887525562401E-2</v>
      </c>
    </row>
    <row r="97" spans="1:7" x14ac:dyDescent="0.25">
      <c r="A97" s="1" t="s">
        <v>96</v>
      </c>
      <c r="B97">
        <f>Planificare_Segment!C95</f>
        <v>11.3925</v>
      </c>
      <c r="C97">
        <f t="shared" si="9"/>
        <v>12.442499999999999</v>
      </c>
      <c r="D97">
        <f t="shared" si="5"/>
        <v>-1.0499999999999989</v>
      </c>
      <c r="E97">
        <f t="shared" si="6"/>
        <v>1.0499999999999989</v>
      </c>
      <c r="F97">
        <f t="shared" si="7"/>
        <v>1.1024999999999978</v>
      </c>
      <c r="G97" s="6">
        <f t="shared" si="8"/>
        <v>9.2165898617511427E-2</v>
      </c>
    </row>
    <row r="98" spans="1:7" x14ac:dyDescent="0.25">
      <c r="A98" s="1" t="s">
        <v>97</v>
      </c>
      <c r="B98">
        <f>Planificare_Segment!C96</f>
        <v>8.98</v>
      </c>
      <c r="C98">
        <f t="shared" si="9"/>
        <v>11.80875</v>
      </c>
      <c r="D98">
        <f t="shared" si="5"/>
        <v>-2.8287499999999994</v>
      </c>
      <c r="E98">
        <f t="shared" si="6"/>
        <v>2.8287499999999994</v>
      </c>
      <c r="F98">
        <f t="shared" si="7"/>
        <v>8.0018265624999962</v>
      </c>
      <c r="G98" s="6">
        <f t="shared" si="8"/>
        <v>0.31500556792873041</v>
      </c>
    </row>
    <row r="99" spans="1:7" x14ac:dyDescent="0.25">
      <c r="A99" s="1" t="s">
        <v>98</v>
      </c>
      <c r="B99">
        <f>Planificare_Segment!C97</f>
        <v>9.0250000000000004</v>
      </c>
      <c r="C99">
        <f t="shared" si="9"/>
        <v>10.186250000000001</v>
      </c>
      <c r="D99">
        <f t="shared" si="5"/>
        <v>-1.1612500000000008</v>
      </c>
      <c r="E99">
        <f t="shared" si="6"/>
        <v>1.1612500000000008</v>
      </c>
      <c r="F99">
        <f t="shared" si="7"/>
        <v>1.3485015625000019</v>
      </c>
      <c r="G99" s="6">
        <f t="shared" si="8"/>
        <v>0.12867036011080341</v>
      </c>
    </row>
    <row r="100" spans="1:7" x14ac:dyDescent="0.25">
      <c r="A100" s="1" t="s">
        <v>99</v>
      </c>
      <c r="B100">
        <f>Planificare_Segment!C98</f>
        <v>9.31</v>
      </c>
      <c r="C100">
        <f t="shared" si="9"/>
        <v>9.0025000000000013</v>
      </c>
      <c r="D100">
        <f t="shared" si="5"/>
        <v>0.30749999999999922</v>
      </c>
      <c r="E100">
        <f t="shared" si="6"/>
        <v>0.30749999999999922</v>
      </c>
      <c r="F100">
        <f t="shared" si="7"/>
        <v>9.4556249999999523E-2</v>
      </c>
      <c r="G100" s="6">
        <f t="shared" si="8"/>
        <v>3.3029001074113773E-2</v>
      </c>
    </row>
    <row r="101" spans="1:7" x14ac:dyDescent="0.25">
      <c r="A101" s="1" t="s">
        <v>100</v>
      </c>
      <c r="B101">
        <f>Planificare_Segment!C99</f>
        <v>4.07</v>
      </c>
      <c r="C101">
        <f t="shared" si="9"/>
        <v>9.1675000000000004</v>
      </c>
      <c r="D101">
        <f t="shared" si="5"/>
        <v>-5.0975000000000001</v>
      </c>
      <c r="E101">
        <f t="shared" si="6"/>
        <v>5.0975000000000001</v>
      </c>
      <c r="F101">
        <f t="shared" si="7"/>
        <v>25.984506250000003</v>
      </c>
      <c r="G101" s="6">
        <f t="shared" si="8"/>
        <v>1.2524570024570023</v>
      </c>
    </row>
    <row r="102" spans="1:7" x14ac:dyDescent="0.25">
      <c r="A102" s="1" t="s">
        <v>101</v>
      </c>
      <c r="B102">
        <f>Planificare_Segment!C100</f>
        <v>3</v>
      </c>
      <c r="C102">
        <f t="shared" si="9"/>
        <v>6.69</v>
      </c>
      <c r="D102">
        <f t="shared" si="5"/>
        <v>-3.6900000000000004</v>
      </c>
      <c r="E102">
        <f t="shared" si="6"/>
        <v>3.6900000000000004</v>
      </c>
      <c r="F102">
        <f t="shared" si="7"/>
        <v>13.616100000000003</v>
      </c>
      <c r="G102" s="6">
        <f t="shared" si="8"/>
        <v>1.2300000000000002</v>
      </c>
    </row>
    <row r="103" spans="1:7" x14ac:dyDescent="0.25">
      <c r="A103" s="1" t="s">
        <v>102</v>
      </c>
      <c r="B103">
        <f>Planificare_Segment!C101</f>
        <v>4.5019999999999998</v>
      </c>
      <c r="C103">
        <f t="shared" si="9"/>
        <v>3.5350000000000001</v>
      </c>
      <c r="D103">
        <f t="shared" si="5"/>
        <v>0.96699999999999964</v>
      </c>
      <c r="E103">
        <f t="shared" si="6"/>
        <v>0.96699999999999964</v>
      </c>
      <c r="F103">
        <f t="shared" si="7"/>
        <v>0.93508899999999928</v>
      </c>
      <c r="G103" s="6">
        <f t="shared" si="8"/>
        <v>0.21479342514438021</v>
      </c>
    </row>
    <row r="104" spans="1:7" x14ac:dyDescent="0.25">
      <c r="A104" s="1" t="s">
        <v>103</v>
      </c>
      <c r="B104">
        <f>Planificare_Segment!C102</f>
        <v>4.7770000000000001</v>
      </c>
      <c r="C104">
        <f t="shared" si="9"/>
        <v>3.7509999999999999</v>
      </c>
      <c r="D104">
        <f t="shared" si="5"/>
        <v>1.0260000000000002</v>
      </c>
      <c r="E104">
        <f t="shared" si="6"/>
        <v>1.0260000000000002</v>
      </c>
      <c r="F104">
        <f t="shared" si="7"/>
        <v>1.0526760000000006</v>
      </c>
      <c r="G104" s="6">
        <f t="shared" si="8"/>
        <v>0.21477915009420143</v>
      </c>
    </row>
    <row r="105" spans="1:7" x14ac:dyDescent="0.25">
      <c r="A105" s="1" t="s">
        <v>104</v>
      </c>
      <c r="B105">
        <f>Planificare_Segment!C103</f>
        <v>4.9400000000000004</v>
      </c>
      <c r="C105">
        <f t="shared" si="9"/>
        <v>4.6395</v>
      </c>
      <c r="D105">
        <f t="shared" si="5"/>
        <v>0.30050000000000043</v>
      </c>
      <c r="E105">
        <f t="shared" si="6"/>
        <v>0.30050000000000043</v>
      </c>
      <c r="F105">
        <f t="shared" si="7"/>
        <v>9.0300250000000262E-2</v>
      </c>
      <c r="G105" s="6">
        <f t="shared" si="8"/>
        <v>6.0829959514170126E-2</v>
      </c>
    </row>
    <row r="106" spans="1:7" x14ac:dyDescent="0.25">
      <c r="A106" s="1" t="s">
        <v>105</v>
      </c>
      <c r="B106">
        <f>Planificare_Segment!C104</f>
        <v>4.97</v>
      </c>
      <c r="C106">
        <f t="shared" si="9"/>
        <v>4.8585000000000003</v>
      </c>
      <c r="D106">
        <f t="shared" si="5"/>
        <v>0.11149999999999949</v>
      </c>
      <c r="E106">
        <f t="shared" si="6"/>
        <v>0.11149999999999949</v>
      </c>
      <c r="F106">
        <f t="shared" si="7"/>
        <v>1.2432249999999886E-2</v>
      </c>
      <c r="G106" s="6">
        <f t="shared" si="8"/>
        <v>2.2434607645875151E-2</v>
      </c>
    </row>
    <row r="107" spans="1:7" x14ac:dyDescent="0.25">
      <c r="A107" s="1" t="s">
        <v>106</v>
      </c>
      <c r="B107">
        <f>Planificare_Segment!C105</f>
        <v>3.915</v>
      </c>
      <c r="C107">
        <f t="shared" si="9"/>
        <v>4.9550000000000001</v>
      </c>
      <c r="D107">
        <f t="shared" si="5"/>
        <v>-1.04</v>
      </c>
      <c r="E107">
        <f t="shared" si="6"/>
        <v>1.04</v>
      </c>
      <c r="F107">
        <f t="shared" si="7"/>
        <v>1.0816000000000001</v>
      </c>
      <c r="G107" s="6">
        <f t="shared" si="8"/>
        <v>0.26564495530012772</v>
      </c>
    </row>
    <row r="108" spans="1:7" x14ac:dyDescent="0.25">
      <c r="A108" s="1" t="s">
        <v>107</v>
      </c>
      <c r="B108">
        <f>Planificare_Segment!C106</f>
        <v>4.8099999999999996</v>
      </c>
      <c r="C108">
        <f t="shared" si="9"/>
        <v>4.4424999999999999</v>
      </c>
      <c r="D108">
        <f t="shared" si="5"/>
        <v>0.36749999999999972</v>
      </c>
      <c r="E108">
        <f t="shared" si="6"/>
        <v>0.36749999999999972</v>
      </c>
      <c r="F108">
        <f t="shared" si="7"/>
        <v>0.13505624999999979</v>
      </c>
      <c r="G108" s="6">
        <f t="shared" si="8"/>
        <v>7.6403326403326352E-2</v>
      </c>
    </row>
    <row r="109" spans="1:7" x14ac:dyDescent="0.25">
      <c r="A109" s="1" t="s">
        <v>108</v>
      </c>
      <c r="B109">
        <f>Planificare_Segment!C107</f>
        <v>4.79</v>
      </c>
      <c r="C109">
        <f t="shared" si="9"/>
        <v>4.3624999999999998</v>
      </c>
      <c r="D109">
        <f t="shared" si="5"/>
        <v>0.42750000000000021</v>
      </c>
      <c r="E109">
        <f t="shared" si="6"/>
        <v>0.42750000000000021</v>
      </c>
      <c r="F109">
        <f t="shared" si="7"/>
        <v>0.18275625000000018</v>
      </c>
      <c r="G109" s="6">
        <f t="shared" si="8"/>
        <v>8.9248434237995874E-2</v>
      </c>
    </row>
    <row r="110" spans="1:7" x14ac:dyDescent="0.25">
      <c r="A110" s="1" t="s">
        <v>109</v>
      </c>
      <c r="B110">
        <f>Planificare_Segment!C108</f>
        <v>5.085</v>
      </c>
      <c r="C110">
        <f t="shared" si="9"/>
        <v>4.8</v>
      </c>
      <c r="D110">
        <f t="shared" si="5"/>
        <v>0.28500000000000014</v>
      </c>
      <c r="E110">
        <f t="shared" si="6"/>
        <v>0.28500000000000014</v>
      </c>
      <c r="F110">
        <f t="shared" si="7"/>
        <v>8.1225000000000075E-2</v>
      </c>
      <c r="G110" s="6">
        <f t="shared" si="8"/>
        <v>5.6047197640118021E-2</v>
      </c>
    </row>
    <row r="111" spans="1:7" x14ac:dyDescent="0.25">
      <c r="A111" s="1" t="s">
        <v>110</v>
      </c>
      <c r="B111">
        <f>Planificare_Segment!C109</f>
        <v>4.9550000000000001</v>
      </c>
      <c r="C111">
        <f t="shared" si="9"/>
        <v>4.9375</v>
      </c>
      <c r="D111">
        <f t="shared" si="5"/>
        <v>1.7500000000000071E-2</v>
      </c>
      <c r="E111">
        <f t="shared" si="6"/>
        <v>1.7500000000000071E-2</v>
      </c>
      <c r="F111">
        <f t="shared" si="7"/>
        <v>3.0625000000000248E-4</v>
      </c>
      <c r="G111" s="6">
        <f t="shared" si="8"/>
        <v>3.5317860746720627E-3</v>
      </c>
    </row>
    <row r="112" spans="1:7" x14ac:dyDescent="0.25">
      <c r="A112" s="1" t="s">
        <v>111</v>
      </c>
      <c r="B112">
        <f>Planificare_Segment!C110</f>
        <v>10.44</v>
      </c>
      <c r="C112">
        <f t="shared" si="9"/>
        <v>5.0199999999999996</v>
      </c>
      <c r="D112">
        <f t="shared" si="5"/>
        <v>5.42</v>
      </c>
      <c r="E112">
        <f t="shared" si="6"/>
        <v>5.42</v>
      </c>
      <c r="F112">
        <f t="shared" si="7"/>
        <v>29.3764</v>
      </c>
      <c r="G112" s="6">
        <f t="shared" si="8"/>
        <v>0.51915708812260541</v>
      </c>
    </row>
    <row r="113" spans="1:7" x14ac:dyDescent="0.25">
      <c r="A113" s="1" t="s">
        <v>112</v>
      </c>
      <c r="B113">
        <f>Planificare_Segment!C111</f>
        <v>9.9149999999999991</v>
      </c>
      <c r="C113">
        <f t="shared" si="9"/>
        <v>7.6974999999999998</v>
      </c>
      <c r="D113">
        <f t="shared" si="5"/>
        <v>2.2174999999999994</v>
      </c>
      <c r="E113">
        <f t="shared" si="6"/>
        <v>2.2174999999999994</v>
      </c>
      <c r="F113">
        <f t="shared" si="7"/>
        <v>4.9173062499999975</v>
      </c>
      <c r="G113" s="6">
        <f t="shared" si="8"/>
        <v>0.22365103378719109</v>
      </c>
    </row>
    <row r="114" spans="1:7" x14ac:dyDescent="0.25">
      <c r="A114" s="1" t="s">
        <v>113</v>
      </c>
      <c r="B114">
        <f>Planificare_Segment!C112</f>
        <v>10.33</v>
      </c>
      <c r="C114">
        <f t="shared" si="9"/>
        <v>10.177499999999998</v>
      </c>
      <c r="D114">
        <f t="shared" si="5"/>
        <v>0.15250000000000163</v>
      </c>
      <c r="E114">
        <f t="shared" si="6"/>
        <v>0.15250000000000163</v>
      </c>
      <c r="F114">
        <f t="shared" si="7"/>
        <v>2.3256250000000499E-2</v>
      </c>
      <c r="G114" s="6">
        <f t="shared" si="8"/>
        <v>1.4762826718296382E-2</v>
      </c>
    </row>
    <row r="115" spans="1:7" x14ac:dyDescent="0.25">
      <c r="A115" s="1" t="s">
        <v>114</v>
      </c>
      <c r="B115">
        <f>Planificare_Segment!C113</f>
        <v>10.119999999999999</v>
      </c>
      <c r="C115">
        <f t="shared" si="9"/>
        <v>10.122499999999999</v>
      </c>
      <c r="D115">
        <f t="shared" si="5"/>
        <v>-2.4999999999995026E-3</v>
      </c>
      <c r="E115">
        <f t="shared" si="6"/>
        <v>2.4999999999995026E-3</v>
      </c>
      <c r="F115">
        <f t="shared" si="7"/>
        <v>6.2499999999975134E-6</v>
      </c>
      <c r="G115" s="6">
        <f t="shared" si="8"/>
        <v>2.4703557312248051E-4</v>
      </c>
    </row>
    <row r="116" spans="1:7" x14ac:dyDescent="0.25">
      <c r="A116" s="1" t="s">
        <v>115</v>
      </c>
      <c r="B116">
        <f>Planificare_Segment!C114</f>
        <v>10.29</v>
      </c>
      <c r="C116">
        <f t="shared" si="9"/>
        <v>10.225</v>
      </c>
      <c r="D116">
        <f t="shared" si="5"/>
        <v>6.4999999999999503E-2</v>
      </c>
      <c r="E116">
        <f t="shared" si="6"/>
        <v>6.4999999999999503E-2</v>
      </c>
      <c r="F116">
        <f t="shared" si="7"/>
        <v>4.2249999999999354E-3</v>
      </c>
      <c r="G116" s="6">
        <f t="shared" si="8"/>
        <v>6.316812439261371E-3</v>
      </c>
    </row>
    <row r="117" spans="1:7" x14ac:dyDescent="0.25">
      <c r="A117" s="1" t="s">
        <v>116</v>
      </c>
      <c r="B117">
        <f>Planificare_Segment!C115</f>
        <v>9.8049999999999997</v>
      </c>
      <c r="C117">
        <f t="shared" si="9"/>
        <v>10.204999999999998</v>
      </c>
      <c r="D117">
        <f t="shared" si="5"/>
        <v>-0.39999999999999858</v>
      </c>
      <c r="E117">
        <f t="shared" si="6"/>
        <v>0.39999999999999858</v>
      </c>
      <c r="F117">
        <f t="shared" si="7"/>
        <v>0.15999999999999887</v>
      </c>
      <c r="G117" s="6">
        <f t="shared" si="8"/>
        <v>4.0795512493625556E-2</v>
      </c>
    </row>
    <row r="118" spans="1:7" x14ac:dyDescent="0.25">
      <c r="A118" s="1" t="s">
        <v>117</v>
      </c>
      <c r="B118">
        <f>Planificare_Segment!C116</f>
        <v>9.5500000000000007</v>
      </c>
      <c r="C118">
        <f t="shared" si="9"/>
        <v>10.047499999999999</v>
      </c>
      <c r="D118">
        <f t="shared" si="5"/>
        <v>-0.49749999999999872</v>
      </c>
      <c r="E118">
        <f t="shared" si="6"/>
        <v>0.49749999999999872</v>
      </c>
      <c r="F118">
        <f t="shared" si="7"/>
        <v>0.24750624999999873</v>
      </c>
      <c r="G118" s="6">
        <f t="shared" si="8"/>
        <v>5.2094240837696197E-2</v>
      </c>
    </row>
    <row r="119" spans="1:7" x14ac:dyDescent="0.25">
      <c r="A119" s="1"/>
      <c r="C119">
        <f t="shared" si="9"/>
        <v>9.6775000000000002</v>
      </c>
      <c r="D119">
        <f>B119-C119</f>
        <v>-9.6775000000000002</v>
      </c>
      <c r="E119">
        <f>ABS(D119)</f>
        <v>9.6775000000000002</v>
      </c>
      <c r="F119">
        <f>D119^2</f>
        <v>93.654006250000009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19"/>
  <sheetViews>
    <sheetView workbookViewId="0">
      <selection activeCell="G3" sqref="G3"/>
    </sheetView>
  </sheetViews>
  <sheetFormatPr defaultRowHeight="15" x14ac:dyDescent="0.25"/>
  <cols>
    <col min="1" max="1" width="13" bestFit="1" customWidth="1"/>
    <col min="2" max="2" width="18" bestFit="1" customWidth="1"/>
    <col min="3" max="3" width="10.7109375" bestFit="1" customWidth="1"/>
    <col min="4" max="4" width="9" bestFit="1" customWidth="1"/>
    <col min="5" max="5" width="8" bestFit="1" customWidth="1"/>
    <col min="6" max="6" width="12" bestFit="1" customWidth="1"/>
    <col min="7" max="7" width="12" style="6" bestFit="1" customWidth="1"/>
  </cols>
  <sheetData>
    <row r="1" spans="1:12" x14ac:dyDescent="0.25">
      <c r="A1" t="s">
        <v>0</v>
      </c>
      <c r="B1" t="s">
        <v>141</v>
      </c>
      <c r="C1" t="s">
        <v>142</v>
      </c>
      <c r="D1" t="s">
        <v>143</v>
      </c>
      <c r="E1" t="s">
        <v>119</v>
      </c>
      <c r="F1" t="s">
        <v>120</v>
      </c>
      <c r="G1" s="6" t="s">
        <v>121</v>
      </c>
      <c r="I1" t="s">
        <v>123</v>
      </c>
      <c r="J1" t="s">
        <v>124</v>
      </c>
      <c r="K1" t="s">
        <v>125</v>
      </c>
    </row>
    <row r="2" spans="1:12" x14ac:dyDescent="0.25">
      <c r="E2">
        <f>AVERAGE(E7:E118)</f>
        <v>1.5735446428571447</v>
      </c>
      <c r="F2">
        <f>AVERAGE(F7:F118)</f>
        <v>5.5016836816517891</v>
      </c>
      <c r="G2" s="6">
        <f>AVERAGE(G7:G118)</f>
        <v>0.14878988078497199</v>
      </c>
      <c r="I2">
        <v>0.2</v>
      </c>
      <c r="J2">
        <v>0.8</v>
      </c>
      <c r="K2">
        <v>0</v>
      </c>
      <c r="L2">
        <f>I2+J2+K2</f>
        <v>1</v>
      </c>
    </row>
    <row r="4" spans="1:12" x14ac:dyDescent="0.25">
      <c r="A4" s="1" t="s">
        <v>3</v>
      </c>
      <c r="B4">
        <f>Planificare_Segment!C2</f>
        <v>10.37</v>
      </c>
    </row>
    <row r="5" spans="1:12" x14ac:dyDescent="0.25">
      <c r="A5" s="1" t="s">
        <v>4</v>
      </c>
      <c r="B5">
        <f>Planificare_Segment!C3</f>
        <v>13.68</v>
      </c>
    </row>
    <row r="6" spans="1:12" x14ac:dyDescent="0.25">
      <c r="A6" s="1" t="s">
        <v>5</v>
      </c>
      <c r="B6">
        <f>Planificare_Segment!C4</f>
        <v>13.89</v>
      </c>
      <c r="C6">
        <f>AVERAGE(B4:B5)</f>
        <v>12.024999999999999</v>
      </c>
      <c r="D6">
        <f t="shared" ref="D6:D69" si="0">B6-C6</f>
        <v>1.865000000000002</v>
      </c>
      <c r="E6">
        <f t="shared" ref="E6:E69" si="1">ABS(D6)</f>
        <v>1.865000000000002</v>
      </c>
      <c r="F6">
        <f t="shared" ref="F6:F69" si="2">D6^2</f>
        <v>3.4782250000000072</v>
      </c>
      <c r="G6" s="6">
        <f t="shared" ref="G6:G69" si="3">E6/B6</f>
        <v>0.13426925845932339</v>
      </c>
    </row>
    <row r="7" spans="1:12" x14ac:dyDescent="0.25">
      <c r="A7" s="1" t="s">
        <v>6</v>
      </c>
      <c r="B7">
        <f>Planificare_Segment!C5</f>
        <v>10.68</v>
      </c>
      <c r="C7">
        <f t="shared" ref="C7:C70" si="4">AVERAGE(B5:B6)</f>
        <v>13.785</v>
      </c>
      <c r="D7">
        <f t="shared" si="0"/>
        <v>-3.1050000000000004</v>
      </c>
      <c r="E7">
        <f t="shared" si="1"/>
        <v>3.1050000000000004</v>
      </c>
      <c r="F7">
        <f t="shared" si="2"/>
        <v>9.6410250000000026</v>
      </c>
      <c r="G7" s="6">
        <f t="shared" si="3"/>
        <v>0.29073033707865176</v>
      </c>
    </row>
    <row r="8" spans="1:12" x14ac:dyDescent="0.25">
      <c r="A8" s="1" t="s">
        <v>7</v>
      </c>
      <c r="B8">
        <f>Planificare_Segment!C6</f>
        <v>17.475000000000001</v>
      </c>
      <c r="C8">
        <f t="shared" si="4"/>
        <v>12.285</v>
      </c>
      <c r="D8">
        <f t="shared" si="0"/>
        <v>5.1900000000000013</v>
      </c>
      <c r="E8">
        <f t="shared" si="1"/>
        <v>5.1900000000000013</v>
      </c>
      <c r="F8">
        <f t="shared" si="2"/>
        <v>26.936100000000014</v>
      </c>
      <c r="G8" s="6">
        <f t="shared" si="3"/>
        <v>0.29699570815450649</v>
      </c>
    </row>
    <row r="9" spans="1:12" x14ac:dyDescent="0.25">
      <c r="A9" s="1" t="s">
        <v>8</v>
      </c>
      <c r="B9">
        <f>Planificare_Segment!C7</f>
        <v>14.51</v>
      </c>
      <c r="C9">
        <f t="shared" si="4"/>
        <v>14.077500000000001</v>
      </c>
      <c r="D9">
        <f t="shared" si="0"/>
        <v>0.43249999999999922</v>
      </c>
      <c r="E9">
        <f t="shared" si="1"/>
        <v>0.43249999999999922</v>
      </c>
      <c r="F9">
        <f t="shared" si="2"/>
        <v>0.18705624999999931</v>
      </c>
      <c r="G9" s="6">
        <f t="shared" si="3"/>
        <v>2.9807029634734611E-2</v>
      </c>
    </row>
    <row r="10" spans="1:12" x14ac:dyDescent="0.25">
      <c r="A10" s="1" t="s">
        <v>9</v>
      </c>
      <c r="B10">
        <f>Planificare_Segment!C8</f>
        <v>16.100000000000001</v>
      </c>
      <c r="C10">
        <f t="shared" si="4"/>
        <v>15.9925</v>
      </c>
      <c r="D10">
        <f t="shared" si="0"/>
        <v>0.10750000000000171</v>
      </c>
      <c r="E10">
        <f t="shared" si="1"/>
        <v>0.10750000000000171</v>
      </c>
      <c r="F10">
        <f t="shared" si="2"/>
        <v>1.1556250000000367E-2</v>
      </c>
      <c r="G10" s="6">
        <f t="shared" si="3"/>
        <v>6.6770186335404777E-3</v>
      </c>
    </row>
    <row r="11" spans="1:12" x14ac:dyDescent="0.25">
      <c r="A11" s="1" t="s">
        <v>10</v>
      </c>
      <c r="B11">
        <f>Planificare_Segment!C9</f>
        <v>16.09</v>
      </c>
      <c r="C11">
        <f t="shared" si="4"/>
        <v>15.305</v>
      </c>
      <c r="D11">
        <f t="shared" si="0"/>
        <v>0.78500000000000014</v>
      </c>
      <c r="E11">
        <f t="shared" si="1"/>
        <v>0.78500000000000014</v>
      </c>
      <c r="F11">
        <f t="shared" si="2"/>
        <v>0.61622500000000024</v>
      </c>
      <c r="G11" s="6">
        <f t="shared" si="3"/>
        <v>4.8788067122436309E-2</v>
      </c>
    </row>
    <row r="12" spans="1:12" x14ac:dyDescent="0.25">
      <c r="A12" s="1" t="s">
        <v>11</v>
      </c>
      <c r="B12">
        <f>Planificare_Segment!C10</f>
        <v>16.239999999999998</v>
      </c>
      <c r="C12">
        <f t="shared" si="4"/>
        <v>16.094999999999999</v>
      </c>
      <c r="D12">
        <f t="shared" si="0"/>
        <v>0.14499999999999957</v>
      </c>
      <c r="E12">
        <f t="shared" si="1"/>
        <v>0.14499999999999957</v>
      </c>
      <c r="F12">
        <f t="shared" si="2"/>
        <v>2.1024999999999877E-2</v>
      </c>
      <c r="G12" s="6">
        <f t="shared" si="3"/>
        <v>8.9285714285714038E-3</v>
      </c>
    </row>
    <row r="13" spans="1:12" x14ac:dyDescent="0.25">
      <c r="A13" s="1" t="s">
        <v>12</v>
      </c>
      <c r="B13">
        <f>Planificare_Segment!C11</f>
        <v>16.25</v>
      </c>
      <c r="C13">
        <f t="shared" si="4"/>
        <v>16.164999999999999</v>
      </c>
      <c r="D13">
        <f t="shared" si="0"/>
        <v>8.5000000000000853E-2</v>
      </c>
      <c r="E13">
        <f t="shared" si="1"/>
        <v>8.5000000000000853E-2</v>
      </c>
      <c r="F13">
        <f t="shared" si="2"/>
        <v>7.2250000000001454E-3</v>
      </c>
      <c r="G13" s="6">
        <f t="shared" si="3"/>
        <v>5.2307692307692836E-3</v>
      </c>
    </row>
    <row r="14" spans="1:12" x14ac:dyDescent="0.25">
      <c r="A14" s="1" t="s">
        <v>13</v>
      </c>
      <c r="B14">
        <f>Planificare_Segment!C12</f>
        <v>16.295000000000002</v>
      </c>
      <c r="C14">
        <f t="shared" si="4"/>
        <v>16.244999999999997</v>
      </c>
      <c r="D14">
        <f t="shared" si="0"/>
        <v>5.0000000000004263E-2</v>
      </c>
      <c r="E14">
        <f t="shared" si="1"/>
        <v>5.0000000000004263E-2</v>
      </c>
      <c r="F14">
        <f t="shared" si="2"/>
        <v>2.5000000000004264E-3</v>
      </c>
      <c r="G14" s="6">
        <f t="shared" si="3"/>
        <v>3.0684258975148364E-3</v>
      </c>
    </row>
    <row r="15" spans="1:12" x14ac:dyDescent="0.25">
      <c r="A15" s="1" t="s">
        <v>14</v>
      </c>
      <c r="B15">
        <f>Planificare_Segment!C13</f>
        <v>16.5</v>
      </c>
      <c r="C15">
        <f t="shared" si="4"/>
        <v>16.272500000000001</v>
      </c>
      <c r="D15">
        <f t="shared" si="0"/>
        <v>0.22749999999999915</v>
      </c>
      <c r="E15">
        <f t="shared" si="1"/>
        <v>0.22749999999999915</v>
      </c>
      <c r="F15">
        <f t="shared" si="2"/>
        <v>5.1756249999999615E-2</v>
      </c>
      <c r="G15" s="6">
        <f t="shared" si="3"/>
        <v>1.3787878787878736E-2</v>
      </c>
    </row>
    <row r="16" spans="1:12" x14ac:dyDescent="0.25">
      <c r="A16" s="1" t="s">
        <v>15</v>
      </c>
      <c r="B16">
        <f>Planificare_Segment!C14</f>
        <v>16.420000000000002</v>
      </c>
      <c r="C16">
        <f t="shared" si="4"/>
        <v>16.397500000000001</v>
      </c>
      <c r="D16">
        <f t="shared" si="0"/>
        <v>2.2500000000000853E-2</v>
      </c>
      <c r="E16">
        <f t="shared" si="1"/>
        <v>2.2500000000000853E-2</v>
      </c>
      <c r="F16">
        <f t="shared" si="2"/>
        <v>5.0625000000003835E-4</v>
      </c>
      <c r="G16" s="6">
        <f t="shared" si="3"/>
        <v>1.3702801461632674E-3</v>
      </c>
    </row>
    <row r="17" spans="1:7" x14ac:dyDescent="0.25">
      <c r="A17" s="1" t="s">
        <v>16</v>
      </c>
      <c r="B17">
        <f>Planificare_Segment!C15</f>
        <v>11.85</v>
      </c>
      <c r="C17">
        <f t="shared" si="4"/>
        <v>16.46</v>
      </c>
      <c r="D17">
        <f t="shared" si="0"/>
        <v>-4.6100000000000012</v>
      </c>
      <c r="E17">
        <f t="shared" si="1"/>
        <v>4.6100000000000012</v>
      </c>
      <c r="F17">
        <f t="shared" si="2"/>
        <v>21.252100000000013</v>
      </c>
      <c r="G17" s="6">
        <f t="shared" si="3"/>
        <v>0.38902953586497901</v>
      </c>
    </row>
    <row r="18" spans="1:7" x14ac:dyDescent="0.25">
      <c r="A18" s="1" t="s">
        <v>17</v>
      </c>
      <c r="B18">
        <f>Planificare_Segment!C16</f>
        <v>14.925700000000001</v>
      </c>
      <c r="C18">
        <f t="shared" si="4"/>
        <v>14.135000000000002</v>
      </c>
      <c r="D18">
        <f t="shared" si="0"/>
        <v>0.79069999999999929</v>
      </c>
      <c r="E18">
        <f t="shared" si="1"/>
        <v>0.79069999999999929</v>
      </c>
      <c r="F18">
        <f t="shared" si="2"/>
        <v>0.62520648999999884</v>
      </c>
      <c r="G18" s="6">
        <f t="shared" si="3"/>
        <v>5.2975739831297643E-2</v>
      </c>
    </row>
    <row r="19" spans="1:7" x14ac:dyDescent="0.25">
      <c r="A19" s="1" t="s">
        <v>18</v>
      </c>
      <c r="B19">
        <f>Planificare_Segment!C17</f>
        <v>9.7149999999999999</v>
      </c>
      <c r="C19">
        <f t="shared" si="4"/>
        <v>13.38785</v>
      </c>
      <c r="D19">
        <f t="shared" si="0"/>
        <v>-3.6728500000000004</v>
      </c>
      <c r="E19">
        <f t="shared" si="1"/>
        <v>3.6728500000000004</v>
      </c>
      <c r="F19">
        <f t="shared" si="2"/>
        <v>13.489827122500003</v>
      </c>
      <c r="G19" s="6">
        <f t="shared" si="3"/>
        <v>0.37805970149253737</v>
      </c>
    </row>
    <row r="20" spans="1:7" x14ac:dyDescent="0.25">
      <c r="A20" s="1" t="s">
        <v>19</v>
      </c>
      <c r="B20">
        <f>Planificare_Segment!C18</f>
        <v>13.76</v>
      </c>
      <c r="C20">
        <f t="shared" si="4"/>
        <v>12.320350000000001</v>
      </c>
      <c r="D20">
        <f t="shared" si="0"/>
        <v>1.4396499999999985</v>
      </c>
      <c r="E20">
        <f t="shared" si="1"/>
        <v>1.4396499999999985</v>
      </c>
      <c r="F20">
        <f t="shared" si="2"/>
        <v>2.0725921224999957</v>
      </c>
      <c r="G20" s="6">
        <f t="shared" si="3"/>
        <v>0.10462572674418594</v>
      </c>
    </row>
    <row r="21" spans="1:7" x14ac:dyDescent="0.25">
      <c r="A21" s="1" t="s">
        <v>20</v>
      </c>
      <c r="B21">
        <f>Planificare_Segment!C19</f>
        <v>13.244999999999999</v>
      </c>
      <c r="C21">
        <f t="shared" si="4"/>
        <v>11.737500000000001</v>
      </c>
      <c r="D21">
        <f t="shared" si="0"/>
        <v>1.5074999999999985</v>
      </c>
      <c r="E21">
        <f t="shared" si="1"/>
        <v>1.5074999999999985</v>
      </c>
      <c r="F21">
        <f t="shared" si="2"/>
        <v>2.2725562499999956</v>
      </c>
      <c r="G21" s="6">
        <f t="shared" si="3"/>
        <v>0.11381653454133625</v>
      </c>
    </row>
    <row r="22" spans="1:7" x14ac:dyDescent="0.25">
      <c r="A22" s="1" t="s">
        <v>21</v>
      </c>
      <c r="B22">
        <f>Planificare_Segment!C20</f>
        <v>13.395</v>
      </c>
      <c r="C22">
        <f t="shared" si="4"/>
        <v>13.5025</v>
      </c>
      <c r="D22">
        <f t="shared" si="0"/>
        <v>-0.10749999999999993</v>
      </c>
      <c r="E22">
        <f t="shared" si="1"/>
        <v>0.10749999999999993</v>
      </c>
      <c r="F22">
        <f t="shared" si="2"/>
        <v>1.1556249999999985E-2</v>
      </c>
      <c r="G22" s="6">
        <f t="shared" si="3"/>
        <v>8.0253826054497903E-3</v>
      </c>
    </row>
    <row r="23" spans="1:7" x14ac:dyDescent="0.25">
      <c r="A23" s="1" t="s">
        <v>22</v>
      </c>
      <c r="B23">
        <f>Planificare_Segment!C21</f>
        <v>14.14</v>
      </c>
      <c r="C23">
        <f t="shared" si="4"/>
        <v>13.32</v>
      </c>
      <c r="D23">
        <f t="shared" si="0"/>
        <v>0.82000000000000028</v>
      </c>
      <c r="E23">
        <f t="shared" si="1"/>
        <v>0.82000000000000028</v>
      </c>
      <c r="F23">
        <f t="shared" si="2"/>
        <v>0.67240000000000044</v>
      </c>
      <c r="G23" s="6">
        <f t="shared" si="3"/>
        <v>5.7991513437058009E-2</v>
      </c>
    </row>
    <row r="24" spans="1:7" x14ac:dyDescent="0.25">
      <c r="A24" s="1" t="s">
        <v>23</v>
      </c>
      <c r="B24">
        <f>Planificare_Segment!C22</f>
        <v>14.256</v>
      </c>
      <c r="C24">
        <f t="shared" si="4"/>
        <v>13.7675</v>
      </c>
      <c r="D24">
        <f t="shared" si="0"/>
        <v>0.48850000000000016</v>
      </c>
      <c r="E24">
        <f t="shared" si="1"/>
        <v>0.48850000000000016</v>
      </c>
      <c r="F24">
        <f t="shared" si="2"/>
        <v>0.23863225000000016</v>
      </c>
      <c r="G24" s="6">
        <f t="shared" si="3"/>
        <v>3.426627384960719E-2</v>
      </c>
    </row>
    <row r="25" spans="1:7" x14ac:dyDescent="0.25">
      <c r="A25" s="1" t="s">
        <v>24</v>
      </c>
      <c r="B25">
        <f>Planificare_Segment!C23</f>
        <v>7.57</v>
      </c>
      <c r="C25">
        <f t="shared" si="4"/>
        <v>14.198</v>
      </c>
      <c r="D25">
        <f t="shared" si="0"/>
        <v>-6.6280000000000001</v>
      </c>
      <c r="E25">
        <f t="shared" si="1"/>
        <v>6.6280000000000001</v>
      </c>
      <c r="F25">
        <f t="shared" si="2"/>
        <v>43.930384000000004</v>
      </c>
      <c r="G25" s="6">
        <f t="shared" si="3"/>
        <v>0.87556142668428005</v>
      </c>
    </row>
    <row r="26" spans="1:7" x14ac:dyDescent="0.25">
      <c r="A26" s="1" t="s">
        <v>25</v>
      </c>
      <c r="B26">
        <f>Planificare_Segment!C24</f>
        <v>12.61</v>
      </c>
      <c r="C26">
        <f t="shared" si="4"/>
        <v>10.913</v>
      </c>
      <c r="D26">
        <f t="shared" si="0"/>
        <v>1.6969999999999992</v>
      </c>
      <c r="E26">
        <f t="shared" si="1"/>
        <v>1.6969999999999992</v>
      </c>
      <c r="F26">
        <f t="shared" si="2"/>
        <v>2.8798089999999972</v>
      </c>
      <c r="G26" s="6">
        <f t="shared" si="3"/>
        <v>0.13457573354480565</v>
      </c>
    </row>
    <row r="27" spans="1:7" x14ac:dyDescent="0.25">
      <c r="A27" s="1" t="s">
        <v>26</v>
      </c>
      <c r="B27">
        <f>Planificare_Segment!C25</f>
        <v>14.84</v>
      </c>
      <c r="C27">
        <f t="shared" si="4"/>
        <v>10.09</v>
      </c>
      <c r="D27">
        <f t="shared" si="0"/>
        <v>4.75</v>
      </c>
      <c r="E27">
        <f t="shared" si="1"/>
        <v>4.75</v>
      </c>
      <c r="F27">
        <f t="shared" si="2"/>
        <v>22.5625</v>
      </c>
      <c r="G27" s="6">
        <f t="shared" si="3"/>
        <v>0.32008086253369272</v>
      </c>
    </row>
    <row r="28" spans="1:7" x14ac:dyDescent="0.25">
      <c r="A28" s="1" t="s">
        <v>27</v>
      </c>
      <c r="B28">
        <f>Planificare_Segment!C26</f>
        <v>15.54</v>
      </c>
      <c r="C28">
        <f t="shared" si="4"/>
        <v>13.725</v>
      </c>
      <c r="D28">
        <f t="shared" si="0"/>
        <v>1.8149999999999995</v>
      </c>
      <c r="E28">
        <f t="shared" si="1"/>
        <v>1.8149999999999995</v>
      </c>
      <c r="F28">
        <f t="shared" si="2"/>
        <v>3.2942249999999982</v>
      </c>
      <c r="G28" s="6">
        <f t="shared" si="3"/>
        <v>0.11679536679536677</v>
      </c>
    </row>
    <row r="29" spans="1:7" x14ac:dyDescent="0.25">
      <c r="A29" s="1" t="s">
        <v>28</v>
      </c>
      <c r="B29">
        <f>Planificare_Segment!C27</f>
        <v>15.375</v>
      </c>
      <c r="C29">
        <f t="shared" si="4"/>
        <v>15.19</v>
      </c>
      <c r="D29">
        <f t="shared" si="0"/>
        <v>0.1850000000000005</v>
      </c>
      <c r="E29">
        <f t="shared" si="1"/>
        <v>0.1850000000000005</v>
      </c>
      <c r="F29">
        <f t="shared" si="2"/>
        <v>3.4225000000000186E-2</v>
      </c>
      <c r="G29" s="6">
        <f t="shared" si="3"/>
        <v>1.2032520325203284E-2</v>
      </c>
    </row>
    <row r="30" spans="1:7" x14ac:dyDescent="0.25">
      <c r="A30" s="1" t="s">
        <v>29</v>
      </c>
      <c r="B30">
        <f>Planificare_Segment!C28</f>
        <v>15.234999999999999</v>
      </c>
      <c r="C30">
        <f t="shared" si="4"/>
        <v>15.4575</v>
      </c>
      <c r="D30">
        <f t="shared" si="0"/>
        <v>-0.22250000000000014</v>
      </c>
      <c r="E30">
        <f t="shared" si="1"/>
        <v>0.22250000000000014</v>
      </c>
      <c r="F30">
        <f t="shared" si="2"/>
        <v>4.9506250000000064E-2</v>
      </c>
      <c r="G30" s="6">
        <f t="shared" si="3"/>
        <v>1.4604529044962268E-2</v>
      </c>
    </row>
    <row r="31" spans="1:7" x14ac:dyDescent="0.25">
      <c r="A31" s="1" t="s">
        <v>30</v>
      </c>
      <c r="B31">
        <f>Planificare_Segment!C29</f>
        <v>15.35</v>
      </c>
      <c r="C31">
        <f t="shared" si="4"/>
        <v>15.305</v>
      </c>
      <c r="D31">
        <f t="shared" si="0"/>
        <v>4.4999999999999929E-2</v>
      </c>
      <c r="E31">
        <f t="shared" si="1"/>
        <v>4.4999999999999929E-2</v>
      </c>
      <c r="F31">
        <f t="shared" si="2"/>
        <v>2.0249999999999938E-3</v>
      </c>
      <c r="G31" s="6">
        <f t="shared" si="3"/>
        <v>2.9315960912052073E-3</v>
      </c>
    </row>
    <row r="32" spans="1:7" x14ac:dyDescent="0.25">
      <c r="A32" s="1" t="s">
        <v>31</v>
      </c>
      <c r="B32">
        <f>Planificare_Segment!C30</f>
        <v>15.92</v>
      </c>
      <c r="C32">
        <f t="shared" si="4"/>
        <v>15.2925</v>
      </c>
      <c r="D32">
        <f t="shared" si="0"/>
        <v>0.6274999999999995</v>
      </c>
      <c r="E32">
        <f t="shared" si="1"/>
        <v>0.6274999999999995</v>
      </c>
      <c r="F32">
        <f t="shared" si="2"/>
        <v>0.39375624999999936</v>
      </c>
      <c r="G32" s="6">
        <f t="shared" si="3"/>
        <v>3.9415829145728609E-2</v>
      </c>
    </row>
    <row r="33" spans="1:7" x14ac:dyDescent="0.25">
      <c r="A33" s="1" t="s">
        <v>32</v>
      </c>
      <c r="B33">
        <f>Planificare_Segment!C31</f>
        <v>16.155000000000001</v>
      </c>
      <c r="C33">
        <f t="shared" si="4"/>
        <v>15.635</v>
      </c>
      <c r="D33">
        <f t="shared" si="0"/>
        <v>0.52000000000000135</v>
      </c>
      <c r="E33">
        <f t="shared" si="1"/>
        <v>0.52000000000000135</v>
      </c>
      <c r="F33">
        <f t="shared" si="2"/>
        <v>0.27040000000000142</v>
      </c>
      <c r="G33" s="6">
        <f t="shared" si="3"/>
        <v>3.2188177034973772E-2</v>
      </c>
    </row>
    <row r="34" spans="1:7" x14ac:dyDescent="0.25">
      <c r="A34" s="1" t="s">
        <v>33</v>
      </c>
      <c r="B34">
        <f>Planificare_Segment!C32</f>
        <v>15.86</v>
      </c>
      <c r="C34">
        <f t="shared" si="4"/>
        <v>16.037500000000001</v>
      </c>
      <c r="D34">
        <f t="shared" si="0"/>
        <v>-0.17750000000000199</v>
      </c>
      <c r="E34">
        <f t="shared" si="1"/>
        <v>0.17750000000000199</v>
      </c>
      <c r="F34">
        <f t="shared" si="2"/>
        <v>3.1506250000000707E-2</v>
      </c>
      <c r="G34" s="6">
        <f t="shared" si="3"/>
        <v>1.1191677175283859E-2</v>
      </c>
    </row>
    <row r="35" spans="1:7" x14ac:dyDescent="0.25">
      <c r="A35" s="1" t="s">
        <v>34</v>
      </c>
      <c r="B35">
        <f>Planificare_Segment!C33</f>
        <v>16.52</v>
      </c>
      <c r="C35">
        <f t="shared" si="4"/>
        <v>16.0075</v>
      </c>
      <c r="D35">
        <f t="shared" si="0"/>
        <v>0.51249999999999929</v>
      </c>
      <c r="E35">
        <f t="shared" si="1"/>
        <v>0.51249999999999929</v>
      </c>
      <c r="F35">
        <f t="shared" si="2"/>
        <v>0.26265624999999926</v>
      </c>
      <c r="G35" s="6">
        <f t="shared" si="3"/>
        <v>3.1023002421307466E-2</v>
      </c>
    </row>
    <row r="36" spans="1:7" x14ac:dyDescent="0.25">
      <c r="A36" s="1" t="s">
        <v>35</v>
      </c>
      <c r="B36">
        <f>Planificare_Segment!C34</f>
        <v>15.37</v>
      </c>
      <c r="C36">
        <f t="shared" si="4"/>
        <v>16.189999999999998</v>
      </c>
      <c r="D36">
        <f t="shared" si="0"/>
        <v>-0.81999999999999851</v>
      </c>
      <c r="E36">
        <f t="shared" si="1"/>
        <v>0.81999999999999851</v>
      </c>
      <c r="F36">
        <f t="shared" si="2"/>
        <v>0.67239999999999756</v>
      </c>
      <c r="G36" s="6">
        <f t="shared" si="3"/>
        <v>5.3350683148991447E-2</v>
      </c>
    </row>
    <row r="37" spans="1:7" x14ac:dyDescent="0.25">
      <c r="A37" s="1" t="s">
        <v>36</v>
      </c>
      <c r="B37">
        <f>Planificare_Segment!C35</f>
        <v>16.059999999999999</v>
      </c>
      <c r="C37">
        <f t="shared" si="4"/>
        <v>15.945</v>
      </c>
      <c r="D37">
        <f t="shared" si="0"/>
        <v>0.11499999999999844</v>
      </c>
      <c r="E37">
        <f t="shared" si="1"/>
        <v>0.11499999999999844</v>
      </c>
      <c r="F37">
        <f t="shared" si="2"/>
        <v>1.322499999999964E-2</v>
      </c>
      <c r="G37" s="6">
        <f t="shared" si="3"/>
        <v>7.1606475716063786E-3</v>
      </c>
    </row>
    <row r="38" spans="1:7" x14ac:dyDescent="0.25">
      <c r="A38" s="1" t="s">
        <v>37</v>
      </c>
      <c r="B38">
        <f>Planificare_Segment!C36</f>
        <v>22.36</v>
      </c>
      <c r="C38">
        <f t="shared" si="4"/>
        <v>15.715</v>
      </c>
      <c r="D38">
        <f t="shared" si="0"/>
        <v>6.6449999999999996</v>
      </c>
      <c r="E38">
        <f t="shared" si="1"/>
        <v>6.6449999999999996</v>
      </c>
      <c r="F38">
        <f t="shared" si="2"/>
        <v>44.156024999999993</v>
      </c>
      <c r="G38" s="6">
        <f t="shared" si="3"/>
        <v>0.29718246869409659</v>
      </c>
    </row>
    <row r="39" spans="1:7" x14ac:dyDescent="0.25">
      <c r="A39" s="1" t="s">
        <v>38</v>
      </c>
      <c r="B39">
        <f>Planificare_Segment!C37</f>
        <v>15.45</v>
      </c>
      <c r="C39">
        <f t="shared" si="4"/>
        <v>19.21</v>
      </c>
      <c r="D39">
        <f t="shared" si="0"/>
        <v>-3.7600000000000016</v>
      </c>
      <c r="E39">
        <f t="shared" si="1"/>
        <v>3.7600000000000016</v>
      </c>
      <c r="F39">
        <f t="shared" si="2"/>
        <v>14.137600000000011</v>
      </c>
      <c r="G39" s="6">
        <f t="shared" si="3"/>
        <v>0.24336569579288037</v>
      </c>
    </row>
    <row r="40" spans="1:7" x14ac:dyDescent="0.25">
      <c r="A40" s="1" t="s">
        <v>39</v>
      </c>
      <c r="B40">
        <f>Planificare_Segment!C38</f>
        <v>18.355</v>
      </c>
      <c r="C40">
        <f t="shared" si="4"/>
        <v>18.905000000000001</v>
      </c>
      <c r="D40">
        <f t="shared" si="0"/>
        <v>-0.55000000000000071</v>
      </c>
      <c r="E40">
        <f t="shared" si="1"/>
        <v>0.55000000000000071</v>
      </c>
      <c r="F40">
        <f t="shared" si="2"/>
        <v>0.30250000000000077</v>
      </c>
      <c r="G40" s="6">
        <f t="shared" si="3"/>
        <v>2.9964587305911235E-2</v>
      </c>
    </row>
    <row r="41" spans="1:7" x14ac:dyDescent="0.25">
      <c r="A41" s="1" t="s">
        <v>40</v>
      </c>
      <c r="B41">
        <f>Planificare_Segment!C39</f>
        <v>16.22</v>
      </c>
      <c r="C41">
        <f t="shared" si="4"/>
        <v>16.9025</v>
      </c>
      <c r="D41">
        <f t="shared" si="0"/>
        <v>-0.68250000000000099</v>
      </c>
      <c r="E41">
        <f t="shared" si="1"/>
        <v>0.68250000000000099</v>
      </c>
      <c r="F41">
        <f t="shared" si="2"/>
        <v>0.46580625000000137</v>
      </c>
      <c r="G41" s="6">
        <f t="shared" si="3"/>
        <v>4.207768187422941E-2</v>
      </c>
    </row>
    <row r="42" spans="1:7" x14ac:dyDescent="0.25">
      <c r="A42" s="1" t="s">
        <v>41</v>
      </c>
      <c r="B42">
        <f>Planificare_Segment!C40</f>
        <v>16.015000000000001</v>
      </c>
      <c r="C42">
        <f t="shared" si="4"/>
        <v>17.287500000000001</v>
      </c>
      <c r="D42">
        <f t="shared" si="0"/>
        <v>-1.2725000000000009</v>
      </c>
      <c r="E42">
        <f t="shared" si="1"/>
        <v>1.2725000000000009</v>
      </c>
      <c r="F42">
        <f t="shared" si="2"/>
        <v>1.6192562500000021</v>
      </c>
      <c r="G42" s="6">
        <f t="shared" si="3"/>
        <v>7.9456759288167395E-2</v>
      </c>
    </row>
    <row r="43" spans="1:7" x14ac:dyDescent="0.25">
      <c r="A43" s="1" t="s">
        <v>42</v>
      </c>
      <c r="B43">
        <f>Planificare_Segment!C41</f>
        <v>11.02</v>
      </c>
      <c r="C43">
        <f t="shared" si="4"/>
        <v>16.1175</v>
      </c>
      <c r="D43">
        <f t="shared" si="0"/>
        <v>-5.0975000000000001</v>
      </c>
      <c r="E43">
        <f t="shared" si="1"/>
        <v>5.0975000000000001</v>
      </c>
      <c r="F43">
        <f t="shared" si="2"/>
        <v>25.984506250000003</v>
      </c>
      <c r="G43" s="6">
        <f t="shared" si="3"/>
        <v>0.46256805807622509</v>
      </c>
    </row>
    <row r="44" spans="1:7" x14ac:dyDescent="0.25">
      <c r="A44" s="1" t="s">
        <v>43</v>
      </c>
      <c r="B44">
        <f>Planificare_Segment!C42</f>
        <v>15.66</v>
      </c>
      <c r="C44">
        <f t="shared" si="4"/>
        <v>13.5175</v>
      </c>
      <c r="D44">
        <f t="shared" si="0"/>
        <v>2.1425000000000001</v>
      </c>
      <c r="E44">
        <f t="shared" si="1"/>
        <v>2.1425000000000001</v>
      </c>
      <c r="F44">
        <f t="shared" si="2"/>
        <v>4.5903062500000003</v>
      </c>
      <c r="G44" s="6">
        <f t="shared" si="3"/>
        <v>0.13681353767560664</v>
      </c>
    </row>
    <row r="45" spans="1:7" x14ac:dyDescent="0.25">
      <c r="A45" s="1" t="s">
        <v>44</v>
      </c>
      <c r="B45">
        <f>Planificare_Segment!C43</f>
        <v>14.484999999999999</v>
      </c>
      <c r="C45">
        <f t="shared" si="4"/>
        <v>13.34</v>
      </c>
      <c r="D45">
        <f t="shared" si="0"/>
        <v>1.1449999999999996</v>
      </c>
      <c r="E45">
        <f t="shared" si="1"/>
        <v>1.1449999999999996</v>
      </c>
      <c r="F45">
        <f t="shared" si="2"/>
        <v>1.311024999999999</v>
      </c>
      <c r="G45" s="6">
        <f t="shared" si="3"/>
        <v>7.9047290300310644E-2</v>
      </c>
    </row>
    <row r="46" spans="1:7" x14ac:dyDescent="0.25">
      <c r="A46" s="1" t="s">
        <v>45</v>
      </c>
      <c r="B46">
        <f>Planificare_Segment!C44</f>
        <v>15.035</v>
      </c>
      <c r="C46">
        <f t="shared" si="4"/>
        <v>15.0725</v>
      </c>
      <c r="D46">
        <f t="shared" si="0"/>
        <v>-3.7499999999999645E-2</v>
      </c>
      <c r="E46">
        <f t="shared" si="1"/>
        <v>3.7499999999999645E-2</v>
      </c>
      <c r="F46">
        <f t="shared" si="2"/>
        <v>1.4062499999999733E-3</v>
      </c>
      <c r="G46" s="6">
        <f t="shared" si="3"/>
        <v>2.4941802460924272E-3</v>
      </c>
    </row>
    <row r="47" spans="1:7" x14ac:dyDescent="0.25">
      <c r="A47" s="1" t="s">
        <v>46</v>
      </c>
      <c r="B47">
        <f>Planificare_Segment!C45</f>
        <v>14.82</v>
      </c>
      <c r="C47">
        <f t="shared" si="4"/>
        <v>14.76</v>
      </c>
      <c r="D47">
        <f t="shared" si="0"/>
        <v>6.0000000000000497E-2</v>
      </c>
      <c r="E47">
        <f t="shared" si="1"/>
        <v>6.0000000000000497E-2</v>
      </c>
      <c r="F47">
        <f t="shared" si="2"/>
        <v>3.6000000000000597E-3</v>
      </c>
      <c r="G47" s="6">
        <f t="shared" si="3"/>
        <v>4.0485829959514509E-3</v>
      </c>
    </row>
    <row r="48" spans="1:7" x14ac:dyDescent="0.25">
      <c r="A48" s="1" t="s">
        <v>47</v>
      </c>
      <c r="B48">
        <f>Planificare_Segment!C46</f>
        <v>15</v>
      </c>
      <c r="C48">
        <f t="shared" si="4"/>
        <v>14.9275</v>
      </c>
      <c r="D48">
        <f t="shared" si="0"/>
        <v>7.2499999999999787E-2</v>
      </c>
      <c r="E48">
        <f t="shared" si="1"/>
        <v>7.2499999999999787E-2</v>
      </c>
      <c r="F48">
        <f t="shared" si="2"/>
        <v>5.2562499999999693E-3</v>
      </c>
      <c r="G48" s="6">
        <f t="shared" si="3"/>
        <v>4.8333333333333188E-3</v>
      </c>
    </row>
    <row r="49" spans="1:7" x14ac:dyDescent="0.25">
      <c r="A49" s="1" t="s">
        <v>48</v>
      </c>
      <c r="B49">
        <f>Planificare_Segment!C47</f>
        <v>15.24</v>
      </c>
      <c r="C49">
        <f t="shared" si="4"/>
        <v>14.91</v>
      </c>
      <c r="D49">
        <f t="shared" si="0"/>
        <v>0.33000000000000007</v>
      </c>
      <c r="E49">
        <f t="shared" si="1"/>
        <v>0.33000000000000007</v>
      </c>
      <c r="F49">
        <f t="shared" si="2"/>
        <v>0.10890000000000005</v>
      </c>
      <c r="G49" s="6">
        <f t="shared" si="3"/>
        <v>2.1653543307086617E-2</v>
      </c>
    </row>
    <row r="50" spans="1:7" x14ac:dyDescent="0.25">
      <c r="A50" s="1" t="s">
        <v>49</v>
      </c>
      <c r="B50">
        <f>Planificare_Segment!C48</f>
        <v>12.925000000000001</v>
      </c>
      <c r="C50">
        <f t="shared" si="4"/>
        <v>15.120000000000001</v>
      </c>
      <c r="D50">
        <f t="shared" si="0"/>
        <v>-2.1950000000000003</v>
      </c>
      <c r="E50">
        <f t="shared" si="1"/>
        <v>2.1950000000000003</v>
      </c>
      <c r="F50">
        <f t="shared" si="2"/>
        <v>4.8180250000000013</v>
      </c>
      <c r="G50" s="6">
        <f t="shared" si="3"/>
        <v>0.169825918762089</v>
      </c>
    </row>
    <row r="51" spans="1:7" x14ac:dyDescent="0.25">
      <c r="A51" s="1" t="s">
        <v>50</v>
      </c>
      <c r="B51">
        <f>Planificare_Segment!C49</f>
        <v>7.6875</v>
      </c>
      <c r="C51">
        <f t="shared" si="4"/>
        <v>14.0825</v>
      </c>
      <c r="D51">
        <f t="shared" si="0"/>
        <v>-6.3949999999999996</v>
      </c>
      <c r="E51">
        <f t="shared" si="1"/>
        <v>6.3949999999999996</v>
      </c>
      <c r="F51">
        <f t="shared" si="2"/>
        <v>40.896024999999995</v>
      </c>
      <c r="G51" s="6">
        <f t="shared" si="3"/>
        <v>0.83186991869918692</v>
      </c>
    </row>
    <row r="52" spans="1:7" x14ac:dyDescent="0.25">
      <c r="A52" s="1" t="s">
        <v>51</v>
      </c>
      <c r="B52">
        <f>Planificare_Segment!C50</f>
        <v>14.33</v>
      </c>
      <c r="C52">
        <f t="shared" si="4"/>
        <v>10.30625</v>
      </c>
      <c r="D52">
        <f t="shared" si="0"/>
        <v>4.0237499999999997</v>
      </c>
      <c r="E52">
        <f t="shared" si="1"/>
        <v>4.0237499999999997</v>
      </c>
      <c r="F52">
        <f t="shared" si="2"/>
        <v>16.190564062499998</v>
      </c>
      <c r="G52" s="6">
        <f t="shared" si="3"/>
        <v>0.28079204466154917</v>
      </c>
    </row>
    <row r="53" spans="1:7" x14ac:dyDescent="0.25">
      <c r="A53" s="1" t="s">
        <v>52</v>
      </c>
      <c r="B53">
        <f>Planificare_Segment!C51</f>
        <v>11.5</v>
      </c>
      <c r="C53">
        <f t="shared" si="4"/>
        <v>11.008749999999999</v>
      </c>
      <c r="D53">
        <f t="shared" si="0"/>
        <v>0.49125000000000085</v>
      </c>
      <c r="E53">
        <f t="shared" si="1"/>
        <v>0.49125000000000085</v>
      </c>
      <c r="F53">
        <f t="shared" si="2"/>
        <v>0.24132656250000084</v>
      </c>
      <c r="G53" s="6">
        <f t="shared" si="3"/>
        <v>4.2717391304347901E-2</v>
      </c>
    </row>
    <row r="54" spans="1:7" x14ac:dyDescent="0.25">
      <c r="A54" s="1" t="s">
        <v>53</v>
      </c>
      <c r="B54">
        <f>Planificare_Segment!C52</f>
        <v>12.845000000000001</v>
      </c>
      <c r="C54">
        <f t="shared" si="4"/>
        <v>12.914999999999999</v>
      </c>
      <c r="D54">
        <f t="shared" si="0"/>
        <v>-6.9999999999998508E-2</v>
      </c>
      <c r="E54">
        <f t="shared" si="1"/>
        <v>6.9999999999998508E-2</v>
      </c>
      <c r="F54">
        <f t="shared" si="2"/>
        <v>4.8999999999997908E-3</v>
      </c>
      <c r="G54" s="6">
        <f t="shared" si="3"/>
        <v>5.4495912806538345E-3</v>
      </c>
    </row>
    <row r="55" spans="1:7" x14ac:dyDescent="0.25">
      <c r="A55" s="1" t="s">
        <v>54</v>
      </c>
      <c r="B55">
        <f>Planificare_Segment!C53</f>
        <v>8.5850000000000009</v>
      </c>
      <c r="C55">
        <f t="shared" si="4"/>
        <v>12.172499999999999</v>
      </c>
      <c r="D55">
        <f t="shared" si="0"/>
        <v>-3.5874999999999986</v>
      </c>
      <c r="E55">
        <f t="shared" si="1"/>
        <v>3.5874999999999986</v>
      </c>
      <c r="F55">
        <f t="shared" si="2"/>
        <v>12.87015624999999</v>
      </c>
      <c r="G55" s="6">
        <f t="shared" si="3"/>
        <v>0.41788002329644708</v>
      </c>
    </row>
    <row r="56" spans="1:7" x14ac:dyDescent="0.25">
      <c r="A56" s="1" t="s">
        <v>55</v>
      </c>
      <c r="B56">
        <f>Planificare_Segment!C54</f>
        <v>15.345000000000001</v>
      </c>
      <c r="C56">
        <f t="shared" si="4"/>
        <v>10.715</v>
      </c>
      <c r="D56">
        <f t="shared" si="0"/>
        <v>4.6300000000000008</v>
      </c>
      <c r="E56">
        <f t="shared" si="1"/>
        <v>4.6300000000000008</v>
      </c>
      <c r="F56">
        <f t="shared" si="2"/>
        <v>21.436900000000009</v>
      </c>
      <c r="G56" s="6">
        <f t="shared" si="3"/>
        <v>0.30172694688823726</v>
      </c>
    </row>
    <row r="57" spans="1:7" x14ac:dyDescent="0.25">
      <c r="A57" s="1" t="s">
        <v>56</v>
      </c>
      <c r="B57">
        <f>Planificare_Segment!C55</f>
        <v>15.744999999999999</v>
      </c>
      <c r="C57">
        <f t="shared" si="4"/>
        <v>11.965</v>
      </c>
      <c r="D57">
        <f t="shared" si="0"/>
        <v>3.7799999999999994</v>
      </c>
      <c r="E57">
        <f t="shared" si="1"/>
        <v>3.7799999999999994</v>
      </c>
      <c r="F57">
        <f t="shared" si="2"/>
        <v>14.288399999999996</v>
      </c>
      <c r="G57" s="6">
        <f t="shared" si="3"/>
        <v>0.2400762146713242</v>
      </c>
    </row>
    <row r="58" spans="1:7" x14ac:dyDescent="0.25">
      <c r="A58" s="1" t="s">
        <v>57</v>
      </c>
      <c r="B58">
        <f>Planificare_Segment!C56</f>
        <v>15.97</v>
      </c>
      <c r="C58">
        <f t="shared" si="4"/>
        <v>15.545</v>
      </c>
      <c r="D58">
        <f t="shared" si="0"/>
        <v>0.42500000000000071</v>
      </c>
      <c r="E58">
        <f t="shared" si="1"/>
        <v>0.42500000000000071</v>
      </c>
      <c r="F58">
        <f t="shared" si="2"/>
        <v>0.18062500000000059</v>
      </c>
      <c r="G58" s="6">
        <f t="shared" si="3"/>
        <v>2.6612398246712628E-2</v>
      </c>
    </row>
    <row r="59" spans="1:7" x14ac:dyDescent="0.25">
      <c r="A59" s="1" t="s">
        <v>58</v>
      </c>
      <c r="B59">
        <f>Planificare_Segment!C57</f>
        <v>13.55</v>
      </c>
      <c r="C59">
        <f t="shared" si="4"/>
        <v>15.8575</v>
      </c>
      <c r="D59">
        <f t="shared" si="0"/>
        <v>-2.3074999999999992</v>
      </c>
      <c r="E59">
        <f t="shared" si="1"/>
        <v>2.3074999999999992</v>
      </c>
      <c r="F59">
        <f t="shared" si="2"/>
        <v>5.3245562499999961</v>
      </c>
      <c r="G59" s="6">
        <f t="shared" si="3"/>
        <v>0.17029520295202946</v>
      </c>
    </row>
    <row r="60" spans="1:7" x14ac:dyDescent="0.25">
      <c r="A60" s="1" t="s">
        <v>59</v>
      </c>
      <c r="B60">
        <f>Planificare_Segment!C58</f>
        <v>16.079999999999998</v>
      </c>
      <c r="C60">
        <f t="shared" si="4"/>
        <v>14.760000000000002</v>
      </c>
      <c r="D60">
        <f t="shared" si="0"/>
        <v>1.3199999999999967</v>
      </c>
      <c r="E60">
        <f t="shared" si="1"/>
        <v>1.3199999999999967</v>
      </c>
      <c r="F60">
        <f t="shared" si="2"/>
        <v>1.7423999999999913</v>
      </c>
      <c r="G60" s="6">
        <f t="shared" si="3"/>
        <v>8.2089552238805777E-2</v>
      </c>
    </row>
    <row r="61" spans="1:7" x14ac:dyDescent="0.25">
      <c r="A61" s="1" t="s">
        <v>60</v>
      </c>
      <c r="B61">
        <f>Planificare_Segment!C59</f>
        <v>16.079999999999998</v>
      </c>
      <c r="C61">
        <f t="shared" si="4"/>
        <v>14.815</v>
      </c>
      <c r="D61">
        <f t="shared" si="0"/>
        <v>1.2649999999999988</v>
      </c>
      <c r="E61">
        <f t="shared" si="1"/>
        <v>1.2649999999999988</v>
      </c>
      <c r="F61">
        <f t="shared" si="2"/>
        <v>1.6002249999999969</v>
      </c>
      <c r="G61" s="6">
        <f t="shared" si="3"/>
        <v>7.8669154228855648E-2</v>
      </c>
    </row>
    <row r="62" spans="1:7" x14ac:dyDescent="0.25">
      <c r="A62" s="1" t="s">
        <v>61</v>
      </c>
      <c r="B62">
        <f>Planificare_Segment!C60</f>
        <v>16.195</v>
      </c>
      <c r="C62">
        <f t="shared" si="4"/>
        <v>16.079999999999998</v>
      </c>
      <c r="D62">
        <f t="shared" si="0"/>
        <v>0.11500000000000199</v>
      </c>
      <c r="E62">
        <f t="shared" si="1"/>
        <v>0.11500000000000199</v>
      </c>
      <c r="F62">
        <f t="shared" si="2"/>
        <v>1.3225000000000457E-2</v>
      </c>
      <c r="G62" s="6">
        <f t="shared" si="3"/>
        <v>7.1009570855203449E-3</v>
      </c>
    </row>
    <row r="63" spans="1:7" x14ac:dyDescent="0.25">
      <c r="A63" s="1" t="s">
        <v>62</v>
      </c>
      <c r="B63">
        <f>Planificare_Segment!C61</f>
        <v>15.365</v>
      </c>
      <c r="C63">
        <f t="shared" si="4"/>
        <v>16.137499999999999</v>
      </c>
      <c r="D63">
        <f t="shared" si="0"/>
        <v>-0.77249999999999908</v>
      </c>
      <c r="E63">
        <f t="shared" si="1"/>
        <v>0.77249999999999908</v>
      </c>
      <c r="F63">
        <f t="shared" si="2"/>
        <v>0.59675624999999854</v>
      </c>
      <c r="G63" s="6">
        <f t="shared" si="3"/>
        <v>5.027660266840215E-2</v>
      </c>
    </row>
    <row r="64" spans="1:7" x14ac:dyDescent="0.25">
      <c r="A64" s="1" t="s">
        <v>63</v>
      </c>
      <c r="B64">
        <f>Planificare_Segment!C62</f>
        <v>15.63</v>
      </c>
      <c r="C64">
        <f t="shared" si="4"/>
        <v>15.780000000000001</v>
      </c>
      <c r="D64">
        <f t="shared" si="0"/>
        <v>-0.15000000000000036</v>
      </c>
      <c r="E64">
        <f t="shared" si="1"/>
        <v>0.15000000000000036</v>
      </c>
      <c r="F64">
        <f t="shared" si="2"/>
        <v>2.2500000000000107E-2</v>
      </c>
      <c r="G64" s="6">
        <f t="shared" si="3"/>
        <v>9.5969289827255496E-3</v>
      </c>
    </row>
    <row r="65" spans="1:7" x14ac:dyDescent="0.25">
      <c r="A65" s="1" t="s">
        <v>64</v>
      </c>
      <c r="B65">
        <f>Planificare_Segment!C63</f>
        <v>14.94</v>
      </c>
      <c r="C65">
        <f t="shared" si="4"/>
        <v>15.4975</v>
      </c>
      <c r="D65">
        <f t="shared" si="0"/>
        <v>-0.55750000000000099</v>
      </c>
      <c r="E65">
        <f t="shared" si="1"/>
        <v>0.55750000000000099</v>
      </c>
      <c r="F65">
        <f t="shared" si="2"/>
        <v>0.31080625000000112</v>
      </c>
      <c r="G65" s="6">
        <f t="shared" si="3"/>
        <v>3.7315930388219613E-2</v>
      </c>
    </row>
    <row r="66" spans="1:7" x14ac:dyDescent="0.25">
      <c r="A66" s="1" t="s">
        <v>65</v>
      </c>
      <c r="B66">
        <f>Planificare_Segment!C64</f>
        <v>15.425000000000001</v>
      </c>
      <c r="C66">
        <f t="shared" si="4"/>
        <v>15.285</v>
      </c>
      <c r="D66">
        <f t="shared" si="0"/>
        <v>0.14000000000000057</v>
      </c>
      <c r="E66">
        <f t="shared" si="1"/>
        <v>0.14000000000000057</v>
      </c>
      <c r="F66">
        <f t="shared" si="2"/>
        <v>1.9600000000000159E-2</v>
      </c>
      <c r="G66" s="6">
        <f t="shared" si="3"/>
        <v>9.0761750405186758E-3</v>
      </c>
    </row>
    <row r="67" spans="1:7" x14ac:dyDescent="0.25">
      <c r="A67" s="1" t="s">
        <v>66</v>
      </c>
      <c r="B67">
        <f>Planificare_Segment!C65</f>
        <v>13.255000000000001</v>
      </c>
      <c r="C67">
        <f t="shared" si="4"/>
        <v>15.182500000000001</v>
      </c>
      <c r="D67">
        <f t="shared" si="0"/>
        <v>-1.9275000000000002</v>
      </c>
      <c r="E67">
        <f t="shared" si="1"/>
        <v>1.9275000000000002</v>
      </c>
      <c r="F67">
        <f t="shared" si="2"/>
        <v>3.7152562500000008</v>
      </c>
      <c r="G67" s="6">
        <f t="shared" si="3"/>
        <v>0.14541682384006036</v>
      </c>
    </row>
    <row r="68" spans="1:7" x14ac:dyDescent="0.25">
      <c r="A68" s="1" t="s">
        <v>67</v>
      </c>
      <c r="B68">
        <f>Planificare_Segment!C66</f>
        <v>11.5</v>
      </c>
      <c r="C68">
        <f t="shared" si="4"/>
        <v>14.34</v>
      </c>
      <c r="D68">
        <f t="shared" si="0"/>
        <v>-2.84</v>
      </c>
      <c r="E68">
        <f t="shared" si="1"/>
        <v>2.84</v>
      </c>
      <c r="F68">
        <f t="shared" si="2"/>
        <v>8.0655999999999999</v>
      </c>
      <c r="G68" s="6">
        <f t="shared" si="3"/>
        <v>0.24695652173913044</v>
      </c>
    </row>
    <row r="69" spans="1:7" x14ac:dyDescent="0.25">
      <c r="A69" s="1" t="s">
        <v>68</v>
      </c>
      <c r="B69">
        <f>Planificare_Segment!C67</f>
        <v>10.705</v>
      </c>
      <c r="C69">
        <f t="shared" si="4"/>
        <v>12.377500000000001</v>
      </c>
      <c r="D69">
        <f t="shared" si="0"/>
        <v>-1.6725000000000012</v>
      </c>
      <c r="E69">
        <f t="shared" si="1"/>
        <v>1.6725000000000012</v>
      </c>
      <c r="F69">
        <f t="shared" si="2"/>
        <v>2.7972562500000042</v>
      </c>
      <c r="G69" s="6">
        <f t="shared" si="3"/>
        <v>0.15623540401681468</v>
      </c>
    </row>
    <row r="70" spans="1:7" x14ac:dyDescent="0.25">
      <c r="A70" s="1" t="s">
        <v>69</v>
      </c>
      <c r="B70">
        <f>Planificare_Segment!C68</f>
        <v>14.635</v>
      </c>
      <c r="C70">
        <f t="shared" si="4"/>
        <v>11.102499999999999</v>
      </c>
      <c r="D70">
        <f t="shared" ref="D70:D118" si="5">B70-C70</f>
        <v>3.5325000000000006</v>
      </c>
      <c r="E70">
        <f t="shared" ref="E70:E118" si="6">ABS(D70)</f>
        <v>3.5325000000000006</v>
      </c>
      <c r="F70">
        <f t="shared" ref="F70:F118" si="7">D70^2</f>
        <v>12.478556250000004</v>
      </c>
      <c r="G70" s="6">
        <f t="shared" ref="G70:G118" si="8">E70/B70</f>
        <v>0.24137341988384015</v>
      </c>
    </row>
    <row r="71" spans="1:7" x14ac:dyDescent="0.25">
      <c r="A71" s="1" t="s">
        <v>70</v>
      </c>
      <c r="B71">
        <f>Planificare_Segment!C69</f>
        <v>15.57</v>
      </c>
      <c r="C71">
        <f t="shared" ref="C71:C119" si="9">AVERAGE(B69:B70)</f>
        <v>12.67</v>
      </c>
      <c r="D71">
        <f t="shared" si="5"/>
        <v>2.9000000000000004</v>
      </c>
      <c r="E71">
        <f t="shared" si="6"/>
        <v>2.9000000000000004</v>
      </c>
      <c r="F71">
        <f t="shared" si="7"/>
        <v>8.4100000000000019</v>
      </c>
      <c r="G71" s="6">
        <f t="shared" si="8"/>
        <v>0.18625561978163135</v>
      </c>
    </row>
    <row r="72" spans="1:7" x14ac:dyDescent="0.25">
      <c r="A72" s="1" t="s">
        <v>71</v>
      </c>
      <c r="B72">
        <f>Planificare_Segment!C70</f>
        <v>10.465</v>
      </c>
      <c r="C72">
        <f t="shared" si="9"/>
        <v>15.102499999999999</v>
      </c>
      <c r="D72">
        <f t="shared" si="5"/>
        <v>-4.6374999999999993</v>
      </c>
      <c r="E72">
        <f t="shared" si="6"/>
        <v>4.6374999999999993</v>
      </c>
      <c r="F72">
        <f t="shared" si="7"/>
        <v>21.506406249999994</v>
      </c>
      <c r="G72" s="6">
        <f t="shared" si="8"/>
        <v>0.44314381270903003</v>
      </c>
    </row>
    <row r="73" spans="1:7" x14ac:dyDescent="0.25">
      <c r="A73" s="1" t="s">
        <v>72</v>
      </c>
      <c r="B73">
        <f>Planificare_Segment!C71</f>
        <v>15.234999999999999</v>
      </c>
      <c r="C73">
        <f t="shared" si="9"/>
        <v>13.0175</v>
      </c>
      <c r="D73">
        <f t="shared" si="5"/>
        <v>2.2174999999999994</v>
      </c>
      <c r="E73">
        <f t="shared" si="6"/>
        <v>2.2174999999999994</v>
      </c>
      <c r="F73">
        <f t="shared" si="7"/>
        <v>4.9173062499999975</v>
      </c>
      <c r="G73" s="6">
        <f t="shared" si="8"/>
        <v>0.14555300295372495</v>
      </c>
    </row>
    <row r="74" spans="1:7" x14ac:dyDescent="0.25">
      <c r="A74" s="1" t="s">
        <v>73</v>
      </c>
      <c r="B74">
        <f>Planificare_Segment!C72</f>
        <v>15.58</v>
      </c>
      <c r="C74">
        <f t="shared" si="9"/>
        <v>12.85</v>
      </c>
      <c r="D74">
        <f t="shared" si="5"/>
        <v>2.7300000000000004</v>
      </c>
      <c r="E74">
        <f t="shared" si="6"/>
        <v>2.7300000000000004</v>
      </c>
      <c r="F74">
        <f t="shared" si="7"/>
        <v>7.4529000000000023</v>
      </c>
      <c r="G74" s="6">
        <f t="shared" si="8"/>
        <v>0.17522464698331197</v>
      </c>
    </row>
    <row r="75" spans="1:7" x14ac:dyDescent="0.25">
      <c r="A75" s="1" t="s">
        <v>74</v>
      </c>
      <c r="B75">
        <f>Planificare_Segment!C73</f>
        <v>16.12</v>
      </c>
      <c r="C75">
        <f t="shared" si="9"/>
        <v>15.407499999999999</v>
      </c>
      <c r="D75">
        <f t="shared" si="5"/>
        <v>0.71250000000000213</v>
      </c>
      <c r="E75">
        <f t="shared" si="6"/>
        <v>0.71250000000000213</v>
      </c>
      <c r="F75">
        <f t="shared" si="7"/>
        <v>0.50765625000000303</v>
      </c>
      <c r="G75" s="6">
        <f t="shared" si="8"/>
        <v>4.4199751861042316E-2</v>
      </c>
    </row>
    <row r="76" spans="1:7" x14ac:dyDescent="0.25">
      <c r="A76" s="1" t="s">
        <v>75</v>
      </c>
      <c r="B76">
        <f>Planificare_Segment!C74</f>
        <v>9.5050000000000008</v>
      </c>
      <c r="C76">
        <f t="shared" si="9"/>
        <v>15.850000000000001</v>
      </c>
      <c r="D76">
        <f t="shared" si="5"/>
        <v>-6.3450000000000006</v>
      </c>
      <c r="E76">
        <f t="shared" si="6"/>
        <v>6.3450000000000006</v>
      </c>
      <c r="F76">
        <f t="shared" si="7"/>
        <v>40.259025000000008</v>
      </c>
      <c r="G76" s="6">
        <f t="shared" si="8"/>
        <v>0.66754339821146769</v>
      </c>
    </row>
    <row r="77" spans="1:7" x14ac:dyDescent="0.25">
      <c r="A77" s="1" t="s">
        <v>76</v>
      </c>
      <c r="B77">
        <f>Planificare_Segment!C75</f>
        <v>16.376999999999999</v>
      </c>
      <c r="C77">
        <f t="shared" si="9"/>
        <v>12.8125</v>
      </c>
      <c r="D77">
        <f t="shared" si="5"/>
        <v>3.5644999999999989</v>
      </c>
      <c r="E77">
        <f t="shared" si="6"/>
        <v>3.5644999999999989</v>
      </c>
      <c r="F77">
        <f t="shared" si="7"/>
        <v>12.705660249999992</v>
      </c>
      <c r="G77" s="6">
        <f t="shared" si="8"/>
        <v>0.21765280576418142</v>
      </c>
    </row>
    <row r="78" spans="1:7" x14ac:dyDescent="0.25">
      <c r="A78" s="1" t="s">
        <v>77</v>
      </c>
      <c r="B78">
        <f>Planificare_Segment!C76</f>
        <v>15.967000000000001</v>
      </c>
      <c r="C78">
        <f t="shared" si="9"/>
        <v>12.940999999999999</v>
      </c>
      <c r="D78">
        <f t="shared" si="5"/>
        <v>3.0260000000000016</v>
      </c>
      <c r="E78">
        <f t="shared" si="6"/>
        <v>3.0260000000000016</v>
      </c>
      <c r="F78">
        <f t="shared" si="7"/>
        <v>9.1566760000000098</v>
      </c>
      <c r="G78" s="6">
        <f t="shared" si="8"/>
        <v>0.1895158764952716</v>
      </c>
    </row>
    <row r="79" spans="1:7" x14ac:dyDescent="0.25">
      <c r="A79" s="1" t="s">
        <v>78</v>
      </c>
      <c r="B79">
        <f>Planificare_Segment!C77</f>
        <v>16.52</v>
      </c>
      <c r="C79">
        <f t="shared" si="9"/>
        <v>16.172000000000001</v>
      </c>
      <c r="D79">
        <f t="shared" si="5"/>
        <v>0.34799999999999898</v>
      </c>
      <c r="E79">
        <f t="shared" si="6"/>
        <v>0.34799999999999898</v>
      </c>
      <c r="F79">
        <f t="shared" si="7"/>
        <v>0.12110399999999928</v>
      </c>
      <c r="G79" s="6">
        <f t="shared" si="8"/>
        <v>2.1065375302663378E-2</v>
      </c>
    </row>
    <row r="80" spans="1:7" x14ac:dyDescent="0.25">
      <c r="A80" s="1" t="s">
        <v>79</v>
      </c>
      <c r="B80">
        <f>Planificare_Segment!C78</f>
        <v>15.965</v>
      </c>
      <c r="C80">
        <f t="shared" si="9"/>
        <v>16.243500000000001</v>
      </c>
      <c r="D80">
        <f t="shared" si="5"/>
        <v>-0.27850000000000108</v>
      </c>
      <c r="E80">
        <f t="shared" si="6"/>
        <v>0.27850000000000108</v>
      </c>
      <c r="F80">
        <f t="shared" si="7"/>
        <v>7.7562250000000596E-2</v>
      </c>
      <c r="G80" s="6">
        <f t="shared" si="8"/>
        <v>1.7444409646100913E-2</v>
      </c>
    </row>
    <row r="81" spans="1:7" x14ac:dyDescent="0.25">
      <c r="A81" s="1" t="s">
        <v>80</v>
      </c>
      <c r="B81">
        <f>Planificare_Segment!C79</f>
        <v>16.177</v>
      </c>
      <c r="C81">
        <f t="shared" si="9"/>
        <v>16.2425</v>
      </c>
      <c r="D81">
        <f t="shared" si="5"/>
        <v>-6.5500000000000114E-2</v>
      </c>
      <c r="E81">
        <f t="shared" si="6"/>
        <v>6.5500000000000114E-2</v>
      </c>
      <c r="F81">
        <f t="shared" si="7"/>
        <v>4.2902500000000145E-3</v>
      </c>
      <c r="G81" s="6">
        <f t="shared" si="8"/>
        <v>4.0489583977251723E-3</v>
      </c>
    </row>
    <row r="82" spans="1:7" x14ac:dyDescent="0.25">
      <c r="A82" s="1" t="s">
        <v>81</v>
      </c>
      <c r="B82">
        <f>Planificare_Segment!C80</f>
        <v>15.66</v>
      </c>
      <c r="C82">
        <f t="shared" si="9"/>
        <v>16.070999999999998</v>
      </c>
      <c r="D82">
        <f t="shared" si="5"/>
        <v>-0.41099999999999781</v>
      </c>
      <c r="E82">
        <f t="shared" si="6"/>
        <v>0.41099999999999781</v>
      </c>
      <c r="F82">
        <f t="shared" si="7"/>
        <v>0.16892099999999821</v>
      </c>
      <c r="G82" s="6">
        <f t="shared" si="8"/>
        <v>2.6245210727969207E-2</v>
      </c>
    </row>
    <row r="83" spans="1:7" x14ac:dyDescent="0.25">
      <c r="A83" s="1" t="s">
        <v>82</v>
      </c>
      <c r="B83">
        <f>Planificare_Segment!C81</f>
        <v>15.574999999999999</v>
      </c>
      <c r="C83">
        <f t="shared" si="9"/>
        <v>15.9185</v>
      </c>
      <c r="D83">
        <f t="shared" si="5"/>
        <v>-0.34350000000000058</v>
      </c>
      <c r="E83">
        <f t="shared" si="6"/>
        <v>0.34350000000000058</v>
      </c>
      <c r="F83">
        <f t="shared" si="7"/>
        <v>0.1179922500000004</v>
      </c>
      <c r="G83" s="6">
        <f t="shared" si="8"/>
        <v>2.2054574638844339E-2</v>
      </c>
    </row>
    <row r="84" spans="1:7" x14ac:dyDescent="0.25">
      <c r="A84" s="1" t="s">
        <v>83</v>
      </c>
      <c r="B84">
        <f>Planificare_Segment!C82</f>
        <v>13.38</v>
      </c>
      <c r="C84">
        <f t="shared" si="9"/>
        <v>15.6175</v>
      </c>
      <c r="D84">
        <f t="shared" si="5"/>
        <v>-2.2374999999999989</v>
      </c>
      <c r="E84">
        <f t="shared" si="6"/>
        <v>2.2374999999999989</v>
      </c>
      <c r="F84">
        <f t="shared" si="7"/>
        <v>5.0064062499999951</v>
      </c>
      <c r="G84" s="6">
        <f t="shared" si="8"/>
        <v>0.1672272047832585</v>
      </c>
    </row>
    <row r="85" spans="1:7" x14ac:dyDescent="0.25">
      <c r="A85" s="1" t="s">
        <v>84</v>
      </c>
      <c r="B85">
        <f>Planificare_Segment!C83</f>
        <v>15.898999999999999</v>
      </c>
      <c r="C85">
        <f t="shared" si="9"/>
        <v>14.477499999999999</v>
      </c>
      <c r="D85">
        <f t="shared" si="5"/>
        <v>1.4215</v>
      </c>
      <c r="E85">
        <f t="shared" si="6"/>
        <v>1.4215</v>
      </c>
      <c r="F85">
        <f t="shared" si="7"/>
        <v>2.02066225</v>
      </c>
      <c r="G85" s="6">
        <f t="shared" si="8"/>
        <v>8.940813887665891E-2</v>
      </c>
    </row>
    <row r="86" spans="1:7" x14ac:dyDescent="0.25">
      <c r="A86" s="1" t="s">
        <v>85</v>
      </c>
      <c r="B86">
        <f>Planificare_Segment!C84</f>
        <v>15.44</v>
      </c>
      <c r="C86">
        <f t="shared" si="9"/>
        <v>14.6395</v>
      </c>
      <c r="D86">
        <f t="shared" si="5"/>
        <v>0.80049999999999955</v>
      </c>
      <c r="E86">
        <f t="shared" si="6"/>
        <v>0.80049999999999955</v>
      </c>
      <c r="F86">
        <f t="shared" si="7"/>
        <v>0.64080024999999929</v>
      </c>
      <c r="G86" s="6">
        <f t="shared" si="8"/>
        <v>5.1845854922279763E-2</v>
      </c>
    </row>
    <row r="87" spans="1:7" x14ac:dyDescent="0.25">
      <c r="A87" s="1" t="s">
        <v>86</v>
      </c>
      <c r="B87">
        <f>Planificare_Segment!C85</f>
        <v>12.824999999999999</v>
      </c>
      <c r="C87">
        <f t="shared" si="9"/>
        <v>15.669499999999999</v>
      </c>
      <c r="D87">
        <f t="shared" si="5"/>
        <v>-2.8445</v>
      </c>
      <c r="E87">
        <f t="shared" si="6"/>
        <v>2.8445</v>
      </c>
      <c r="F87">
        <f t="shared" si="7"/>
        <v>8.0911802500000007</v>
      </c>
      <c r="G87" s="6">
        <f t="shared" si="8"/>
        <v>0.22179337231968813</v>
      </c>
    </row>
    <row r="88" spans="1:7" x14ac:dyDescent="0.25">
      <c r="A88" s="1" t="s">
        <v>87</v>
      </c>
      <c r="B88">
        <f>Planificare_Segment!C86</f>
        <v>12.46</v>
      </c>
      <c r="C88">
        <f t="shared" si="9"/>
        <v>14.1325</v>
      </c>
      <c r="D88">
        <f t="shared" si="5"/>
        <v>-1.6724999999999994</v>
      </c>
      <c r="E88">
        <f t="shared" si="6"/>
        <v>1.6724999999999994</v>
      </c>
      <c r="F88">
        <f t="shared" si="7"/>
        <v>2.797256249999998</v>
      </c>
      <c r="G88" s="6">
        <f t="shared" si="8"/>
        <v>0.13422953451043332</v>
      </c>
    </row>
    <row r="89" spans="1:7" x14ac:dyDescent="0.25">
      <c r="A89" s="1" t="s">
        <v>88</v>
      </c>
      <c r="B89">
        <f>Planificare_Segment!C87</f>
        <v>15.19</v>
      </c>
      <c r="C89">
        <f t="shared" si="9"/>
        <v>12.6425</v>
      </c>
      <c r="D89">
        <f t="shared" si="5"/>
        <v>2.5474999999999994</v>
      </c>
      <c r="E89">
        <f t="shared" si="6"/>
        <v>2.5474999999999994</v>
      </c>
      <c r="F89">
        <f t="shared" si="7"/>
        <v>6.4897562499999975</v>
      </c>
      <c r="G89" s="6">
        <f t="shared" si="8"/>
        <v>0.16770901909150754</v>
      </c>
    </row>
    <row r="90" spans="1:7" x14ac:dyDescent="0.25">
      <c r="A90" s="1" t="s">
        <v>89</v>
      </c>
      <c r="B90">
        <f>Planificare_Segment!C88</f>
        <v>13.911799999999999</v>
      </c>
      <c r="C90">
        <f t="shared" si="9"/>
        <v>13.824999999999999</v>
      </c>
      <c r="D90">
        <f t="shared" si="5"/>
        <v>8.680000000000021E-2</v>
      </c>
      <c r="E90">
        <f t="shared" si="6"/>
        <v>8.680000000000021E-2</v>
      </c>
      <c r="F90">
        <f t="shared" si="7"/>
        <v>7.5342400000000366E-3</v>
      </c>
      <c r="G90" s="6">
        <f t="shared" si="8"/>
        <v>6.2393076381201725E-3</v>
      </c>
    </row>
    <row r="91" spans="1:7" x14ac:dyDescent="0.25">
      <c r="A91" s="1" t="s">
        <v>90</v>
      </c>
      <c r="B91">
        <f>Planificare_Segment!C89</f>
        <v>15.035</v>
      </c>
      <c r="C91">
        <f t="shared" si="9"/>
        <v>14.550899999999999</v>
      </c>
      <c r="D91">
        <f t="shared" si="5"/>
        <v>0.48410000000000153</v>
      </c>
      <c r="E91">
        <f t="shared" si="6"/>
        <v>0.48410000000000153</v>
      </c>
      <c r="F91">
        <f t="shared" si="7"/>
        <v>0.23435281000000149</v>
      </c>
      <c r="G91" s="6">
        <f t="shared" si="8"/>
        <v>3.2198204190222915E-2</v>
      </c>
    </row>
    <row r="92" spans="1:7" x14ac:dyDescent="0.25">
      <c r="A92" s="1" t="s">
        <v>91</v>
      </c>
      <c r="B92">
        <f>Planificare_Segment!C90</f>
        <v>12.615</v>
      </c>
      <c r="C92">
        <f t="shared" si="9"/>
        <v>14.4734</v>
      </c>
      <c r="D92">
        <f t="shared" si="5"/>
        <v>-1.8583999999999996</v>
      </c>
      <c r="E92">
        <f t="shared" si="6"/>
        <v>1.8583999999999996</v>
      </c>
      <c r="F92">
        <f t="shared" si="7"/>
        <v>3.4536505599999985</v>
      </c>
      <c r="G92" s="6">
        <f t="shared" si="8"/>
        <v>0.14731668648434401</v>
      </c>
    </row>
    <row r="93" spans="1:7" x14ac:dyDescent="0.25">
      <c r="A93" s="1" t="s">
        <v>92</v>
      </c>
      <c r="B93">
        <f>Planificare_Segment!C91</f>
        <v>13.225</v>
      </c>
      <c r="C93">
        <f t="shared" si="9"/>
        <v>13.824999999999999</v>
      </c>
      <c r="D93">
        <f t="shared" si="5"/>
        <v>-0.59999999999999964</v>
      </c>
      <c r="E93">
        <f t="shared" si="6"/>
        <v>0.59999999999999964</v>
      </c>
      <c r="F93">
        <f t="shared" si="7"/>
        <v>0.3599999999999996</v>
      </c>
      <c r="G93" s="6">
        <f t="shared" si="8"/>
        <v>4.5368620037807159E-2</v>
      </c>
    </row>
    <row r="94" spans="1:7" x14ac:dyDescent="0.25">
      <c r="A94" s="1" t="s">
        <v>93</v>
      </c>
      <c r="B94">
        <f>Planificare_Segment!C92</f>
        <v>12.34</v>
      </c>
      <c r="C94">
        <f t="shared" si="9"/>
        <v>12.92</v>
      </c>
      <c r="D94">
        <f t="shared" si="5"/>
        <v>-0.58000000000000007</v>
      </c>
      <c r="E94">
        <f t="shared" si="6"/>
        <v>0.58000000000000007</v>
      </c>
      <c r="F94">
        <f t="shared" si="7"/>
        <v>0.33640000000000009</v>
      </c>
      <c r="G94" s="6">
        <f t="shared" si="8"/>
        <v>4.7001620745542955E-2</v>
      </c>
    </row>
    <row r="95" spans="1:7" x14ac:dyDescent="0.25">
      <c r="A95" s="1" t="s">
        <v>94</v>
      </c>
      <c r="B95">
        <f>Planificare_Segment!C93</f>
        <v>12.66</v>
      </c>
      <c r="C95">
        <f t="shared" si="9"/>
        <v>12.782499999999999</v>
      </c>
      <c r="D95">
        <f t="shared" si="5"/>
        <v>-0.12249999999999872</v>
      </c>
      <c r="E95">
        <f t="shared" si="6"/>
        <v>0.12249999999999872</v>
      </c>
      <c r="F95">
        <f t="shared" si="7"/>
        <v>1.5006249999999687E-2</v>
      </c>
      <c r="G95" s="6">
        <f t="shared" si="8"/>
        <v>9.6761453396523468E-3</v>
      </c>
    </row>
    <row r="96" spans="1:7" x14ac:dyDescent="0.25">
      <c r="A96" s="1" t="s">
        <v>95</v>
      </c>
      <c r="B96">
        <f>Planificare_Segment!C94</f>
        <v>12.225</v>
      </c>
      <c r="C96">
        <f t="shared" si="9"/>
        <v>12.5</v>
      </c>
      <c r="D96">
        <f t="shared" si="5"/>
        <v>-0.27500000000000036</v>
      </c>
      <c r="E96">
        <f t="shared" si="6"/>
        <v>0.27500000000000036</v>
      </c>
      <c r="F96">
        <f t="shared" si="7"/>
        <v>7.5625000000000192E-2</v>
      </c>
      <c r="G96" s="6">
        <f t="shared" si="8"/>
        <v>2.2494887525562401E-2</v>
      </c>
    </row>
    <row r="97" spans="1:7" x14ac:dyDescent="0.25">
      <c r="A97" s="1" t="s">
        <v>96</v>
      </c>
      <c r="B97">
        <f>Planificare_Segment!C95</f>
        <v>11.3925</v>
      </c>
      <c r="C97">
        <f t="shared" si="9"/>
        <v>12.442499999999999</v>
      </c>
      <c r="D97">
        <f t="shared" si="5"/>
        <v>-1.0499999999999989</v>
      </c>
      <c r="E97">
        <f t="shared" si="6"/>
        <v>1.0499999999999989</v>
      </c>
      <c r="F97">
        <f t="shared" si="7"/>
        <v>1.1024999999999978</v>
      </c>
      <c r="G97" s="6">
        <f t="shared" si="8"/>
        <v>9.2165898617511427E-2</v>
      </c>
    </row>
    <row r="98" spans="1:7" x14ac:dyDescent="0.25">
      <c r="A98" s="1" t="s">
        <v>97</v>
      </c>
      <c r="B98">
        <f>Planificare_Segment!C96</f>
        <v>8.98</v>
      </c>
      <c r="C98">
        <f t="shared" si="9"/>
        <v>11.80875</v>
      </c>
      <c r="D98">
        <f t="shared" si="5"/>
        <v>-2.8287499999999994</v>
      </c>
      <c r="E98">
        <f t="shared" si="6"/>
        <v>2.8287499999999994</v>
      </c>
      <c r="F98">
        <f t="shared" si="7"/>
        <v>8.0018265624999962</v>
      </c>
      <c r="G98" s="6">
        <f t="shared" si="8"/>
        <v>0.31500556792873041</v>
      </c>
    </row>
    <row r="99" spans="1:7" x14ac:dyDescent="0.25">
      <c r="A99" s="1" t="s">
        <v>98</v>
      </c>
      <c r="B99">
        <f>Planificare_Segment!C97</f>
        <v>9.0250000000000004</v>
      </c>
      <c r="C99">
        <f t="shared" si="9"/>
        <v>10.186250000000001</v>
      </c>
      <c r="D99">
        <f t="shared" si="5"/>
        <v>-1.1612500000000008</v>
      </c>
      <c r="E99">
        <f t="shared" si="6"/>
        <v>1.1612500000000008</v>
      </c>
      <c r="F99">
        <f t="shared" si="7"/>
        <v>1.3485015625000019</v>
      </c>
      <c r="G99" s="6">
        <f t="shared" si="8"/>
        <v>0.12867036011080341</v>
      </c>
    </row>
    <row r="100" spans="1:7" x14ac:dyDescent="0.25">
      <c r="A100" s="1" t="s">
        <v>99</v>
      </c>
      <c r="B100">
        <f>Planificare_Segment!C98</f>
        <v>9.31</v>
      </c>
      <c r="C100">
        <f t="shared" si="9"/>
        <v>9.0025000000000013</v>
      </c>
      <c r="D100">
        <f t="shared" si="5"/>
        <v>0.30749999999999922</v>
      </c>
      <c r="E100">
        <f t="shared" si="6"/>
        <v>0.30749999999999922</v>
      </c>
      <c r="F100">
        <f t="shared" si="7"/>
        <v>9.4556249999999523E-2</v>
      </c>
      <c r="G100" s="6">
        <f t="shared" si="8"/>
        <v>3.3029001074113773E-2</v>
      </c>
    </row>
    <row r="101" spans="1:7" x14ac:dyDescent="0.25">
      <c r="A101" s="1" t="s">
        <v>100</v>
      </c>
      <c r="B101">
        <f>Planificare_Segment!C99</f>
        <v>4.07</v>
      </c>
      <c r="C101">
        <f t="shared" si="9"/>
        <v>9.1675000000000004</v>
      </c>
      <c r="D101">
        <f t="shared" si="5"/>
        <v>-5.0975000000000001</v>
      </c>
      <c r="E101">
        <f t="shared" si="6"/>
        <v>5.0975000000000001</v>
      </c>
      <c r="F101">
        <f t="shared" si="7"/>
        <v>25.984506250000003</v>
      </c>
      <c r="G101" s="6">
        <f t="shared" si="8"/>
        <v>1.2524570024570023</v>
      </c>
    </row>
    <row r="102" spans="1:7" x14ac:dyDescent="0.25">
      <c r="A102" s="1" t="s">
        <v>101</v>
      </c>
      <c r="B102">
        <f>Planificare_Segment!C100</f>
        <v>3</v>
      </c>
      <c r="C102">
        <f t="shared" si="9"/>
        <v>6.69</v>
      </c>
      <c r="D102">
        <f t="shared" si="5"/>
        <v>-3.6900000000000004</v>
      </c>
      <c r="E102">
        <f t="shared" si="6"/>
        <v>3.6900000000000004</v>
      </c>
      <c r="F102">
        <f t="shared" si="7"/>
        <v>13.616100000000003</v>
      </c>
      <c r="G102" s="6">
        <f t="shared" si="8"/>
        <v>1.2300000000000002</v>
      </c>
    </row>
    <row r="103" spans="1:7" x14ac:dyDescent="0.25">
      <c r="A103" s="1" t="s">
        <v>102</v>
      </c>
      <c r="B103">
        <f>Planificare_Segment!C101</f>
        <v>4.5019999999999998</v>
      </c>
      <c r="C103">
        <f t="shared" si="9"/>
        <v>3.5350000000000001</v>
      </c>
      <c r="D103">
        <f t="shared" si="5"/>
        <v>0.96699999999999964</v>
      </c>
      <c r="E103">
        <f t="shared" si="6"/>
        <v>0.96699999999999964</v>
      </c>
      <c r="F103">
        <f t="shared" si="7"/>
        <v>0.93508899999999928</v>
      </c>
      <c r="G103" s="6">
        <f t="shared" si="8"/>
        <v>0.21479342514438021</v>
      </c>
    </row>
    <row r="104" spans="1:7" x14ac:dyDescent="0.25">
      <c r="A104" s="1" t="s">
        <v>103</v>
      </c>
      <c r="B104">
        <f>Planificare_Segment!C102</f>
        <v>4.7770000000000001</v>
      </c>
      <c r="C104">
        <f t="shared" si="9"/>
        <v>3.7509999999999999</v>
      </c>
      <c r="D104">
        <f t="shared" si="5"/>
        <v>1.0260000000000002</v>
      </c>
      <c r="E104">
        <f t="shared" si="6"/>
        <v>1.0260000000000002</v>
      </c>
      <c r="F104">
        <f t="shared" si="7"/>
        <v>1.0526760000000006</v>
      </c>
      <c r="G104" s="6">
        <f t="shared" si="8"/>
        <v>0.21477915009420143</v>
      </c>
    </row>
    <row r="105" spans="1:7" x14ac:dyDescent="0.25">
      <c r="A105" s="1" t="s">
        <v>104</v>
      </c>
      <c r="B105">
        <f>Planificare_Segment!C103</f>
        <v>4.9400000000000004</v>
      </c>
      <c r="C105">
        <f t="shared" si="9"/>
        <v>4.6395</v>
      </c>
      <c r="D105">
        <f t="shared" si="5"/>
        <v>0.30050000000000043</v>
      </c>
      <c r="E105">
        <f t="shared" si="6"/>
        <v>0.30050000000000043</v>
      </c>
      <c r="F105">
        <f t="shared" si="7"/>
        <v>9.0300250000000262E-2</v>
      </c>
      <c r="G105" s="6">
        <f t="shared" si="8"/>
        <v>6.0829959514170126E-2</v>
      </c>
    </row>
    <row r="106" spans="1:7" x14ac:dyDescent="0.25">
      <c r="A106" s="1" t="s">
        <v>105</v>
      </c>
      <c r="B106">
        <f>Planificare_Segment!C104</f>
        <v>4.97</v>
      </c>
      <c r="C106">
        <f t="shared" si="9"/>
        <v>4.8585000000000003</v>
      </c>
      <c r="D106">
        <f t="shared" si="5"/>
        <v>0.11149999999999949</v>
      </c>
      <c r="E106">
        <f t="shared" si="6"/>
        <v>0.11149999999999949</v>
      </c>
      <c r="F106">
        <f t="shared" si="7"/>
        <v>1.2432249999999886E-2</v>
      </c>
      <c r="G106" s="6">
        <f t="shared" si="8"/>
        <v>2.2434607645875151E-2</v>
      </c>
    </row>
    <row r="107" spans="1:7" x14ac:dyDescent="0.25">
      <c r="A107" s="1" t="s">
        <v>106</v>
      </c>
      <c r="B107">
        <f>Planificare_Segment!C105</f>
        <v>3.915</v>
      </c>
      <c r="C107">
        <f t="shared" si="9"/>
        <v>4.9550000000000001</v>
      </c>
      <c r="D107">
        <f t="shared" si="5"/>
        <v>-1.04</v>
      </c>
      <c r="E107">
        <f t="shared" si="6"/>
        <v>1.04</v>
      </c>
      <c r="F107">
        <f t="shared" si="7"/>
        <v>1.0816000000000001</v>
      </c>
      <c r="G107" s="6">
        <f t="shared" si="8"/>
        <v>0.26564495530012772</v>
      </c>
    </row>
    <row r="108" spans="1:7" x14ac:dyDescent="0.25">
      <c r="A108" s="1" t="s">
        <v>107</v>
      </c>
      <c r="B108">
        <f>Planificare_Segment!C106</f>
        <v>4.8099999999999996</v>
      </c>
      <c r="C108">
        <f t="shared" si="9"/>
        <v>4.4424999999999999</v>
      </c>
      <c r="D108">
        <f t="shared" si="5"/>
        <v>0.36749999999999972</v>
      </c>
      <c r="E108">
        <f t="shared" si="6"/>
        <v>0.36749999999999972</v>
      </c>
      <c r="F108">
        <f t="shared" si="7"/>
        <v>0.13505624999999979</v>
      </c>
      <c r="G108" s="6">
        <f t="shared" si="8"/>
        <v>7.6403326403326352E-2</v>
      </c>
    </row>
    <row r="109" spans="1:7" x14ac:dyDescent="0.25">
      <c r="A109" s="1" t="s">
        <v>108</v>
      </c>
      <c r="B109">
        <f>Planificare_Segment!C107</f>
        <v>4.79</v>
      </c>
      <c r="C109">
        <f t="shared" si="9"/>
        <v>4.3624999999999998</v>
      </c>
      <c r="D109">
        <f t="shared" si="5"/>
        <v>0.42750000000000021</v>
      </c>
      <c r="E109">
        <f t="shared" si="6"/>
        <v>0.42750000000000021</v>
      </c>
      <c r="F109">
        <f t="shared" si="7"/>
        <v>0.18275625000000018</v>
      </c>
      <c r="G109" s="6">
        <f t="shared" si="8"/>
        <v>8.9248434237995874E-2</v>
      </c>
    </row>
    <row r="110" spans="1:7" x14ac:dyDescent="0.25">
      <c r="A110" s="1" t="s">
        <v>109</v>
      </c>
      <c r="B110">
        <f>Planificare_Segment!C108</f>
        <v>5.085</v>
      </c>
      <c r="C110">
        <f t="shared" si="9"/>
        <v>4.8</v>
      </c>
      <c r="D110">
        <f t="shared" si="5"/>
        <v>0.28500000000000014</v>
      </c>
      <c r="E110">
        <f t="shared" si="6"/>
        <v>0.28500000000000014</v>
      </c>
      <c r="F110">
        <f t="shared" si="7"/>
        <v>8.1225000000000075E-2</v>
      </c>
      <c r="G110" s="6">
        <f t="shared" si="8"/>
        <v>5.6047197640118021E-2</v>
      </c>
    </row>
    <row r="111" spans="1:7" x14ac:dyDescent="0.25">
      <c r="A111" s="1" t="s">
        <v>110</v>
      </c>
      <c r="B111">
        <f>Planificare_Segment!C109</f>
        <v>4.9550000000000001</v>
      </c>
      <c r="C111">
        <f t="shared" si="9"/>
        <v>4.9375</v>
      </c>
      <c r="D111">
        <f t="shared" si="5"/>
        <v>1.7500000000000071E-2</v>
      </c>
      <c r="E111">
        <f t="shared" si="6"/>
        <v>1.7500000000000071E-2</v>
      </c>
      <c r="F111">
        <f t="shared" si="7"/>
        <v>3.0625000000000248E-4</v>
      </c>
      <c r="G111" s="6">
        <f t="shared" si="8"/>
        <v>3.5317860746720627E-3</v>
      </c>
    </row>
    <row r="112" spans="1:7" x14ac:dyDescent="0.25">
      <c r="A112" s="1" t="s">
        <v>111</v>
      </c>
      <c r="B112">
        <f>Planificare_Segment!C110</f>
        <v>10.44</v>
      </c>
      <c r="C112">
        <f t="shared" si="9"/>
        <v>5.0199999999999996</v>
      </c>
      <c r="D112">
        <f t="shared" si="5"/>
        <v>5.42</v>
      </c>
      <c r="E112">
        <f t="shared" si="6"/>
        <v>5.42</v>
      </c>
      <c r="F112">
        <f t="shared" si="7"/>
        <v>29.3764</v>
      </c>
      <c r="G112" s="6">
        <f t="shared" si="8"/>
        <v>0.51915708812260541</v>
      </c>
    </row>
    <row r="113" spans="1:7" x14ac:dyDescent="0.25">
      <c r="A113" s="1" t="s">
        <v>112</v>
      </c>
      <c r="B113">
        <f>Planificare_Segment!C111</f>
        <v>9.9149999999999991</v>
      </c>
      <c r="C113">
        <f t="shared" si="9"/>
        <v>7.6974999999999998</v>
      </c>
      <c r="D113">
        <f t="shared" si="5"/>
        <v>2.2174999999999994</v>
      </c>
      <c r="E113">
        <f t="shared" si="6"/>
        <v>2.2174999999999994</v>
      </c>
      <c r="F113">
        <f t="shared" si="7"/>
        <v>4.9173062499999975</v>
      </c>
      <c r="G113" s="6">
        <f t="shared" si="8"/>
        <v>0.22365103378719109</v>
      </c>
    </row>
    <row r="114" spans="1:7" x14ac:dyDescent="0.25">
      <c r="A114" s="1" t="s">
        <v>113</v>
      </c>
      <c r="B114">
        <f>Planificare_Segment!C112</f>
        <v>10.33</v>
      </c>
      <c r="C114">
        <f t="shared" si="9"/>
        <v>10.177499999999998</v>
      </c>
      <c r="D114">
        <f t="shared" si="5"/>
        <v>0.15250000000000163</v>
      </c>
      <c r="E114">
        <f t="shared" si="6"/>
        <v>0.15250000000000163</v>
      </c>
      <c r="F114">
        <f t="shared" si="7"/>
        <v>2.3256250000000499E-2</v>
      </c>
      <c r="G114" s="6">
        <f t="shared" si="8"/>
        <v>1.4762826718296382E-2</v>
      </c>
    </row>
    <row r="115" spans="1:7" x14ac:dyDescent="0.25">
      <c r="A115" s="1" t="s">
        <v>114</v>
      </c>
      <c r="B115">
        <f>Planificare_Segment!C113</f>
        <v>10.119999999999999</v>
      </c>
      <c r="C115">
        <f t="shared" si="9"/>
        <v>10.122499999999999</v>
      </c>
      <c r="D115">
        <f t="shared" si="5"/>
        <v>-2.4999999999995026E-3</v>
      </c>
      <c r="E115">
        <f t="shared" si="6"/>
        <v>2.4999999999995026E-3</v>
      </c>
      <c r="F115">
        <f t="shared" si="7"/>
        <v>6.2499999999975134E-6</v>
      </c>
      <c r="G115" s="6">
        <f t="shared" si="8"/>
        <v>2.4703557312248051E-4</v>
      </c>
    </row>
    <row r="116" spans="1:7" x14ac:dyDescent="0.25">
      <c r="A116" s="1" t="s">
        <v>115</v>
      </c>
      <c r="B116">
        <f>Planificare_Segment!C114</f>
        <v>10.29</v>
      </c>
      <c r="C116">
        <f t="shared" si="9"/>
        <v>10.225</v>
      </c>
      <c r="D116">
        <f t="shared" si="5"/>
        <v>6.4999999999999503E-2</v>
      </c>
      <c r="E116">
        <f t="shared" si="6"/>
        <v>6.4999999999999503E-2</v>
      </c>
      <c r="F116">
        <f t="shared" si="7"/>
        <v>4.2249999999999354E-3</v>
      </c>
      <c r="G116" s="6">
        <f t="shared" si="8"/>
        <v>6.316812439261371E-3</v>
      </c>
    </row>
    <row r="117" spans="1:7" x14ac:dyDescent="0.25">
      <c r="A117" s="1" t="s">
        <v>116</v>
      </c>
      <c r="B117">
        <f>Planificare_Segment!C115</f>
        <v>9.8049999999999997</v>
      </c>
      <c r="C117">
        <f t="shared" si="9"/>
        <v>10.204999999999998</v>
      </c>
      <c r="D117">
        <f t="shared" si="5"/>
        <v>-0.39999999999999858</v>
      </c>
      <c r="E117">
        <f t="shared" si="6"/>
        <v>0.39999999999999858</v>
      </c>
      <c r="F117">
        <f t="shared" si="7"/>
        <v>0.15999999999999887</v>
      </c>
      <c r="G117" s="6">
        <f t="shared" si="8"/>
        <v>4.0795512493625556E-2</v>
      </c>
    </row>
    <row r="118" spans="1:7" x14ac:dyDescent="0.25">
      <c r="A118" s="1" t="s">
        <v>117</v>
      </c>
      <c r="B118">
        <f>Planificare_Segment!C116</f>
        <v>9.5500000000000007</v>
      </c>
      <c r="C118">
        <f t="shared" si="9"/>
        <v>10.047499999999999</v>
      </c>
      <c r="D118">
        <f t="shared" si="5"/>
        <v>-0.49749999999999872</v>
      </c>
      <c r="E118">
        <f t="shared" si="6"/>
        <v>0.49749999999999872</v>
      </c>
      <c r="F118">
        <f t="shared" si="7"/>
        <v>0.24750624999999873</v>
      </c>
      <c r="G118" s="6">
        <f t="shared" si="8"/>
        <v>5.2094240837696197E-2</v>
      </c>
    </row>
    <row r="119" spans="1:7" x14ac:dyDescent="0.25">
      <c r="A119" s="1"/>
      <c r="C119">
        <f t="shared" si="9"/>
        <v>9.6775000000000002</v>
      </c>
      <c r="D119">
        <f>B119-C119</f>
        <v>-9.6775000000000002</v>
      </c>
      <c r="E119">
        <f>ABS(D119)</f>
        <v>9.6775000000000002</v>
      </c>
      <c r="F119">
        <f>D119^2</f>
        <v>93.654006250000009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9"/>
  <sheetViews>
    <sheetView workbookViewId="0">
      <selection activeCell="G3" sqref="G3"/>
    </sheetView>
  </sheetViews>
  <sheetFormatPr defaultRowHeight="15" x14ac:dyDescent="0.25"/>
  <cols>
    <col min="1" max="1" width="13" bestFit="1" customWidth="1"/>
    <col min="2" max="2" width="18" bestFit="1" customWidth="1"/>
    <col min="3" max="3" width="10.7109375" bestFit="1" customWidth="1"/>
    <col min="5" max="5" width="8" bestFit="1" customWidth="1"/>
    <col min="6" max="6" width="12" bestFit="1" customWidth="1"/>
    <col min="7" max="7" width="12" style="6" bestFit="1" customWidth="1"/>
  </cols>
  <sheetData>
    <row r="1" spans="1:12" x14ac:dyDescent="0.25">
      <c r="A1" t="s">
        <v>0</v>
      </c>
      <c r="B1" t="s">
        <v>141</v>
      </c>
      <c r="C1" t="s">
        <v>142</v>
      </c>
      <c r="D1" t="s">
        <v>143</v>
      </c>
      <c r="E1" t="s">
        <v>119</v>
      </c>
      <c r="F1" t="s">
        <v>120</v>
      </c>
      <c r="G1" s="6" t="s">
        <v>121</v>
      </c>
      <c r="I1" t="s">
        <v>123</v>
      </c>
      <c r="J1" t="s">
        <v>124</v>
      </c>
      <c r="K1" t="s">
        <v>125</v>
      </c>
    </row>
    <row r="2" spans="1:12" x14ac:dyDescent="0.25">
      <c r="E2">
        <f>AVERAGE(E7:E118)</f>
        <v>1.5735446428571447</v>
      </c>
      <c r="F2">
        <f>AVERAGE(F7:F118)</f>
        <v>5.5016836816517891</v>
      </c>
      <c r="G2" s="6">
        <f>AVERAGE(G7:G118)</f>
        <v>0.14878988078497199</v>
      </c>
      <c r="I2">
        <v>0.2</v>
      </c>
      <c r="J2">
        <v>0.8</v>
      </c>
      <c r="K2">
        <v>0</v>
      </c>
      <c r="L2">
        <f>I2+J2+K2</f>
        <v>1</v>
      </c>
    </row>
    <row r="4" spans="1:12" x14ac:dyDescent="0.25">
      <c r="A4" s="1" t="s">
        <v>3</v>
      </c>
      <c r="B4">
        <f>Planificare_Segment!C2</f>
        <v>10.37</v>
      </c>
    </row>
    <row r="5" spans="1:12" x14ac:dyDescent="0.25">
      <c r="A5" s="1" t="s">
        <v>4</v>
      </c>
      <c r="B5">
        <f>Planificare_Segment!C3</f>
        <v>13.68</v>
      </c>
    </row>
    <row r="6" spans="1:12" x14ac:dyDescent="0.25">
      <c r="A6" s="1" t="s">
        <v>5</v>
      </c>
      <c r="B6">
        <f>Planificare_Segment!C4</f>
        <v>13.89</v>
      </c>
      <c r="C6">
        <f>AVERAGE(B4:B5)</f>
        <v>12.024999999999999</v>
      </c>
      <c r="D6">
        <f t="shared" ref="D6:D69" si="0">B6-C6</f>
        <v>1.865000000000002</v>
      </c>
      <c r="E6">
        <f t="shared" ref="E6:E69" si="1">ABS(D6)</f>
        <v>1.865000000000002</v>
      </c>
      <c r="F6">
        <f t="shared" ref="F6:F69" si="2">D6^2</f>
        <v>3.4782250000000072</v>
      </c>
      <c r="G6" s="6">
        <f t="shared" ref="G6:G69" si="3">E6/B6</f>
        <v>0.13426925845932339</v>
      </c>
    </row>
    <row r="7" spans="1:12" x14ac:dyDescent="0.25">
      <c r="A7" s="1" t="s">
        <v>6</v>
      </c>
      <c r="B7">
        <f>Planificare_Segment!C5</f>
        <v>10.68</v>
      </c>
      <c r="C7">
        <f t="shared" ref="C7:C70" si="4">AVERAGE(B5:B6)</f>
        <v>13.785</v>
      </c>
      <c r="D7">
        <f t="shared" si="0"/>
        <v>-3.1050000000000004</v>
      </c>
      <c r="E7">
        <f t="shared" si="1"/>
        <v>3.1050000000000004</v>
      </c>
      <c r="F7">
        <f t="shared" si="2"/>
        <v>9.6410250000000026</v>
      </c>
      <c r="G7" s="6">
        <f t="shared" si="3"/>
        <v>0.29073033707865176</v>
      </c>
    </row>
    <row r="8" spans="1:12" x14ac:dyDescent="0.25">
      <c r="A8" s="1" t="s">
        <v>7</v>
      </c>
      <c r="B8">
        <f>Planificare_Segment!C6</f>
        <v>17.475000000000001</v>
      </c>
      <c r="C8">
        <f t="shared" si="4"/>
        <v>12.285</v>
      </c>
      <c r="D8">
        <f t="shared" si="0"/>
        <v>5.1900000000000013</v>
      </c>
      <c r="E8">
        <f t="shared" si="1"/>
        <v>5.1900000000000013</v>
      </c>
      <c r="F8">
        <f t="shared" si="2"/>
        <v>26.936100000000014</v>
      </c>
      <c r="G8" s="6">
        <f t="shared" si="3"/>
        <v>0.29699570815450649</v>
      </c>
    </row>
    <row r="9" spans="1:12" x14ac:dyDescent="0.25">
      <c r="A9" s="1" t="s">
        <v>8</v>
      </c>
      <c r="B9">
        <f>Planificare_Segment!C7</f>
        <v>14.51</v>
      </c>
      <c r="C9">
        <f t="shared" si="4"/>
        <v>14.077500000000001</v>
      </c>
      <c r="D9">
        <f t="shared" si="0"/>
        <v>0.43249999999999922</v>
      </c>
      <c r="E9">
        <f t="shared" si="1"/>
        <v>0.43249999999999922</v>
      </c>
      <c r="F9">
        <f t="shared" si="2"/>
        <v>0.18705624999999931</v>
      </c>
      <c r="G9" s="6">
        <f t="shared" si="3"/>
        <v>2.9807029634734611E-2</v>
      </c>
    </row>
    <row r="10" spans="1:12" x14ac:dyDescent="0.25">
      <c r="A10" s="1" t="s">
        <v>9</v>
      </c>
      <c r="B10">
        <f>Planificare_Segment!C8</f>
        <v>16.100000000000001</v>
      </c>
      <c r="C10">
        <f t="shared" si="4"/>
        <v>15.9925</v>
      </c>
      <c r="D10">
        <f t="shared" si="0"/>
        <v>0.10750000000000171</v>
      </c>
      <c r="E10">
        <f t="shared" si="1"/>
        <v>0.10750000000000171</v>
      </c>
      <c r="F10">
        <f t="shared" si="2"/>
        <v>1.1556250000000367E-2</v>
      </c>
      <c r="G10" s="6">
        <f t="shared" si="3"/>
        <v>6.6770186335404777E-3</v>
      </c>
    </row>
    <row r="11" spans="1:12" x14ac:dyDescent="0.25">
      <c r="A11" s="1" t="s">
        <v>10</v>
      </c>
      <c r="B11">
        <f>Planificare_Segment!C9</f>
        <v>16.09</v>
      </c>
      <c r="C11">
        <f t="shared" si="4"/>
        <v>15.305</v>
      </c>
      <c r="D11">
        <f t="shared" si="0"/>
        <v>0.78500000000000014</v>
      </c>
      <c r="E11">
        <f t="shared" si="1"/>
        <v>0.78500000000000014</v>
      </c>
      <c r="F11">
        <f t="shared" si="2"/>
        <v>0.61622500000000024</v>
      </c>
      <c r="G11" s="6">
        <f t="shared" si="3"/>
        <v>4.8788067122436309E-2</v>
      </c>
    </row>
    <row r="12" spans="1:12" x14ac:dyDescent="0.25">
      <c r="A12" s="1" t="s">
        <v>11</v>
      </c>
      <c r="B12">
        <f>Planificare_Segment!C10</f>
        <v>16.239999999999998</v>
      </c>
      <c r="C12">
        <f t="shared" si="4"/>
        <v>16.094999999999999</v>
      </c>
      <c r="D12">
        <f t="shared" si="0"/>
        <v>0.14499999999999957</v>
      </c>
      <c r="E12">
        <f t="shared" si="1"/>
        <v>0.14499999999999957</v>
      </c>
      <c r="F12">
        <f t="shared" si="2"/>
        <v>2.1024999999999877E-2</v>
      </c>
      <c r="G12" s="6">
        <f t="shared" si="3"/>
        <v>8.9285714285714038E-3</v>
      </c>
    </row>
    <row r="13" spans="1:12" x14ac:dyDescent="0.25">
      <c r="A13" s="1" t="s">
        <v>12</v>
      </c>
      <c r="B13">
        <f>Planificare_Segment!C11</f>
        <v>16.25</v>
      </c>
      <c r="C13">
        <f t="shared" si="4"/>
        <v>16.164999999999999</v>
      </c>
      <c r="D13">
        <f t="shared" si="0"/>
        <v>8.5000000000000853E-2</v>
      </c>
      <c r="E13">
        <f t="shared" si="1"/>
        <v>8.5000000000000853E-2</v>
      </c>
      <c r="F13">
        <f t="shared" si="2"/>
        <v>7.2250000000001454E-3</v>
      </c>
      <c r="G13" s="6">
        <f t="shared" si="3"/>
        <v>5.2307692307692836E-3</v>
      </c>
    </row>
    <row r="14" spans="1:12" x14ac:dyDescent="0.25">
      <c r="A14" s="1" t="s">
        <v>13</v>
      </c>
      <c r="B14">
        <f>Planificare_Segment!C12</f>
        <v>16.295000000000002</v>
      </c>
      <c r="C14">
        <f t="shared" si="4"/>
        <v>16.244999999999997</v>
      </c>
      <c r="D14">
        <f t="shared" si="0"/>
        <v>5.0000000000004263E-2</v>
      </c>
      <c r="E14">
        <f t="shared" si="1"/>
        <v>5.0000000000004263E-2</v>
      </c>
      <c r="F14">
        <f t="shared" si="2"/>
        <v>2.5000000000004264E-3</v>
      </c>
      <c r="G14" s="6">
        <f t="shared" si="3"/>
        <v>3.0684258975148364E-3</v>
      </c>
    </row>
    <row r="15" spans="1:12" x14ac:dyDescent="0.25">
      <c r="A15" s="1" t="s">
        <v>14</v>
      </c>
      <c r="B15">
        <f>Planificare_Segment!C13</f>
        <v>16.5</v>
      </c>
      <c r="C15">
        <f t="shared" si="4"/>
        <v>16.272500000000001</v>
      </c>
      <c r="D15">
        <f t="shared" si="0"/>
        <v>0.22749999999999915</v>
      </c>
      <c r="E15">
        <f t="shared" si="1"/>
        <v>0.22749999999999915</v>
      </c>
      <c r="F15">
        <f t="shared" si="2"/>
        <v>5.1756249999999615E-2</v>
      </c>
      <c r="G15" s="6">
        <f t="shared" si="3"/>
        <v>1.3787878787878736E-2</v>
      </c>
    </row>
    <row r="16" spans="1:12" x14ac:dyDescent="0.25">
      <c r="A16" s="1" t="s">
        <v>15</v>
      </c>
      <c r="B16">
        <f>Planificare_Segment!C14</f>
        <v>16.420000000000002</v>
      </c>
      <c r="C16">
        <f t="shared" si="4"/>
        <v>16.397500000000001</v>
      </c>
      <c r="D16">
        <f t="shared" si="0"/>
        <v>2.2500000000000853E-2</v>
      </c>
      <c r="E16">
        <f t="shared" si="1"/>
        <v>2.2500000000000853E-2</v>
      </c>
      <c r="F16">
        <f t="shared" si="2"/>
        <v>5.0625000000003835E-4</v>
      </c>
      <c r="G16" s="6">
        <f t="shared" si="3"/>
        <v>1.3702801461632674E-3</v>
      </c>
    </row>
    <row r="17" spans="1:7" x14ac:dyDescent="0.25">
      <c r="A17" s="1" t="s">
        <v>16</v>
      </c>
      <c r="B17">
        <f>Planificare_Segment!C15</f>
        <v>11.85</v>
      </c>
      <c r="C17">
        <f t="shared" si="4"/>
        <v>16.46</v>
      </c>
      <c r="D17">
        <f t="shared" si="0"/>
        <v>-4.6100000000000012</v>
      </c>
      <c r="E17">
        <f t="shared" si="1"/>
        <v>4.6100000000000012</v>
      </c>
      <c r="F17">
        <f t="shared" si="2"/>
        <v>21.252100000000013</v>
      </c>
      <c r="G17" s="6">
        <f t="shared" si="3"/>
        <v>0.38902953586497901</v>
      </c>
    </row>
    <row r="18" spans="1:7" x14ac:dyDescent="0.25">
      <c r="A18" s="1" t="s">
        <v>17</v>
      </c>
      <c r="B18">
        <f>Planificare_Segment!C16</f>
        <v>14.925700000000001</v>
      </c>
      <c r="C18">
        <f t="shared" si="4"/>
        <v>14.135000000000002</v>
      </c>
      <c r="D18">
        <f t="shared" si="0"/>
        <v>0.79069999999999929</v>
      </c>
      <c r="E18">
        <f t="shared" si="1"/>
        <v>0.79069999999999929</v>
      </c>
      <c r="F18">
        <f t="shared" si="2"/>
        <v>0.62520648999999884</v>
      </c>
      <c r="G18" s="6">
        <f t="shared" si="3"/>
        <v>5.2975739831297643E-2</v>
      </c>
    </row>
    <row r="19" spans="1:7" x14ac:dyDescent="0.25">
      <c r="A19" s="1" t="s">
        <v>18</v>
      </c>
      <c r="B19">
        <f>Planificare_Segment!C17</f>
        <v>9.7149999999999999</v>
      </c>
      <c r="C19">
        <f t="shared" si="4"/>
        <v>13.38785</v>
      </c>
      <c r="D19">
        <f t="shared" si="0"/>
        <v>-3.6728500000000004</v>
      </c>
      <c r="E19">
        <f t="shared" si="1"/>
        <v>3.6728500000000004</v>
      </c>
      <c r="F19">
        <f t="shared" si="2"/>
        <v>13.489827122500003</v>
      </c>
      <c r="G19" s="6">
        <f t="shared" si="3"/>
        <v>0.37805970149253737</v>
      </c>
    </row>
    <row r="20" spans="1:7" x14ac:dyDescent="0.25">
      <c r="A20" s="1" t="s">
        <v>19</v>
      </c>
      <c r="B20">
        <f>Planificare_Segment!C18</f>
        <v>13.76</v>
      </c>
      <c r="C20">
        <f t="shared" si="4"/>
        <v>12.320350000000001</v>
      </c>
      <c r="D20">
        <f t="shared" si="0"/>
        <v>1.4396499999999985</v>
      </c>
      <c r="E20">
        <f t="shared" si="1"/>
        <v>1.4396499999999985</v>
      </c>
      <c r="F20">
        <f t="shared" si="2"/>
        <v>2.0725921224999957</v>
      </c>
      <c r="G20" s="6">
        <f t="shared" si="3"/>
        <v>0.10462572674418594</v>
      </c>
    </row>
    <row r="21" spans="1:7" x14ac:dyDescent="0.25">
      <c r="A21" s="1" t="s">
        <v>20</v>
      </c>
      <c r="B21">
        <f>Planificare_Segment!C19</f>
        <v>13.244999999999999</v>
      </c>
      <c r="C21">
        <f t="shared" si="4"/>
        <v>11.737500000000001</v>
      </c>
      <c r="D21">
        <f t="shared" si="0"/>
        <v>1.5074999999999985</v>
      </c>
      <c r="E21">
        <f t="shared" si="1"/>
        <v>1.5074999999999985</v>
      </c>
      <c r="F21">
        <f t="shared" si="2"/>
        <v>2.2725562499999956</v>
      </c>
      <c r="G21" s="6">
        <f t="shared" si="3"/>
        <v>0.11381653454133625</v>
      </c>
    </row>
    <row r="22" spans="1:7" x14ac:dyDescent="0.25">
      <c r="A22" s="1" t="s">
        <v>21</v>
      </c>
      <c r="B22">
        <f>Planificare_Segment!C20</f>
        <v>13.395</v>
      </c>
      <c r="C22">
        <f t="shared" si="4"/>
        <v>13.5025</v>
      </c>
      <c r="D22">
        <f t="shared" si="0"/>
        <v>-0.10749999999999993</v>
      </c>
      <c r="E22">
        <f t="shared" si="1"/>
        <v>0.10749999999999993</v>
      </c>
      <c r="F22">
        <f t="shared" si="2"/>
        <v>1.1556249999999985E-2</v>
      </c>
      <c r="G22" s="6">
        <f t="shared" si="3"/>
        <v>8.0253826054497903E-3</v>
      </c>
    </row>
    <row r="23" spans="1:7" x14ac:dyDescent="0.25">
      <c r="A23" s="1" t="s">
        <v>22</v>
      </c>
      <c r="B23">
        <f>Planificare_Segment!C21</f>
        <v>14.14</v>
      </c>
      <c r="C23">
        <f t="shared" si="4"/>
        <v>13.32</v>
      </c>
      <c r="D23">
        <f t="shared" si="0"/>
        <v>0.82000000000000028</v>
      </c>
      <c r="E23">
        <f t="shared" si="1"/>
        <v>0.82000000000000028</v>
      </c>
      <c r="F23">
        <f t="shared" si="2"/>
        <v>0.67240000000000044</v>
      </c>
      <c r="G23" s="6">
        <f t="shared" si="3"/>
        <v>5.7991513437058009E-2</v>
      </c>
    </row>
    <row r="24" spans="1:7" x14ac:dyDescent="0.25">
      <c r="A24" s="1" t="s">
        <v>23</v>
      </c>
      <c r="B24">
        <f>Planificare_Segment!C22</f>
        <v>14.256</v>
      </c>
      <c r="C24">
        <f t="shared" si="4"/>
        <v>13.7675</v>
      </c>
      <c r="D24">
        <f t="shared" si="0"/>
        <v>0.48850000000000016</v>
      </c>
      <c r="E24">
        <f t="shared" si="1"/>
        <v>0.48850000000000016</v>
      </c>
      <c r="F24">
        <f t="shared" si="2"/>
        <v>0.23863225000000016</v>
      </c>
      <c r="G24" s="6">
        <f t="shared" si="3"/>
        <v>3.426627384960719E-2</v>
      </c>
    </row>
    <row r="25" spans="1:7" x14ac:dyDescent="0.25">
      <c r="A25" s="1" t="s">
        <v>24</v>
      </c>
      <c r="B25">
        <f>Planificare_Segment!C23</f>
        <v>7.57</v>
      </c>
      <c r="C25">
        <f t="shared" si="4"/>
        <v>14.198</v>
      </c>
      <c r="D25">
        <f t="shared" si="0"/>
        <v>-6.6280000000000001</v>
      </c>
      <c r="E25">
        <f t="shared" si="1"/>
        <v>6.6280000000000001</v>
      </c>
      <c r="F25">
        <f t="shared" si="2"/>
        <v>43.930384000000004</v>
      </c>
      <c r="G25" s="6">
        <f t="shared" si="3"/>
        <v>0.87556142668428005</v>
      </c>
    </row>
    <row r="26" spans="1:7" x14ac:dyDescent="0.25">
      <c r="A26" s="1" t="s">
        <v>25</v>
      </c>
      <c r="B26">
        <f>Planificare_Segment!C24</f>
        <v>12.61</v>
      </c>
      <c r="C26">
        <f t="shared" si="4"/>
        <v>10.913</v>
      </c>
      <c r="D26">
        <f t="shared" si="0"/>
        <v>1.6969999999999992</v>
      </c>
      <c r="E26">
        <f t="shared" si="1"/>
        <v>1.6969999999999992</v>
      </c>
      <c r="F26">
        <f t="shared" si="2"/>
        <v>2.8798089999999972</v>
      </c>
      <c r="G26" s="6">
        <f t="shared" si="3"/>
        <v>0.13457573354480565</v>
      </c>
    </row>
    <row r="27" spans="1:7" x14ac:dyDescent="0.25">
      <c r="A27" s="1" t="s">
        <v>26</v>
      </c>
      <c r="B27">
        <f>Planificare_Segment!C25</f>
        <v>14.84</v>
      </c>
      <c r="C27">
        <f t="shared" si="4"/>
        <v>10.09</v>
      </c>
      <c r="D27">
        <f t="shared" si="0"/>
        <v>4.75</v>
      </c>
      <c r="E27">
        <f t="shared" si="1"/>
        <v>4.75</v>
      </c>
      <c r="F27">
        <f t="shared" si="2"/>
        <v>22.5625</v>
      </c>
      <c r="G27" s="6">
        <f t="shared" si="3"/>
        <v>0.32008086253369272</v>
      </c>
    </row>
    <row r="28" spans="1:7" x14ac:dyDescent="0.25">
      <c r="A28" s="1" t="s">
        <v>27</v>
      </c>
      <c r="B28">
        <f>Planificare_Segment!C26</f>
        <v>15.54</v>
      </c>
      <c r="C28">
        <f t="shared" si="4"/>
        <v>13.725</v>
      </c>
      <c r="D28">
        <f t="shared" si="0"/>
        <v>1.8149999999999995</v>
      </c>
      <c r="E28">
        <f t="shared" si="1"/>
        <v>1.8149999999999995</v>
      </c>
      <c r="F28">
        <f t="shared" si="2"/>
        <v>3.2942249999999982</v>
      </c>
      <c r="G28" s="6">
        <f t="shared" si="3"/>
        <v>0.11679536679536677</v>
      </c>
    </row>
    <row r="29" spans="1:7" x14ac:dyDescent="0.25">
      <c r="A29" s="1" t="s">
        <v>28</v>
      </c>
      <c r="B29">
        <f>Planificare_Segment!C27</f>
        <v>15.375</v>
      </c>
      <c r="C29">
        <f t="shared" si="4"/>
        <v>15.19</v>
      </c>
      <c r="D29">
        <f t="shared" si="0"/>
        <v>0.1850000000000005</v>
      </c>
      <c r="E29">
        <f t="shared" si="1"/>
        <v>0.1850000000000005</v>
      </c>
      <c r="F29">
        <f t="shared" si="2"/>
        <v>3.4225000000000186E-2</v>
      </c>
      <c r="G29" s="6">
        <f t="shared" si="3"/>
        <v>1.2032520325203284E-2</v>
      </c>
    </row>
    <row r="30" spans="1:7" x14ac:dyDescent="0.25">
      <c r="A30" s="1" t="s">
        <v>29</v>
      </c>
      <c r="B30">
        <f>Planificare_Segment!C28</f>
        <v>15.234999999999999</v>
      </c>
      <c r="C30">
        <f t="shared" si="4"/>
        <v>15.4575</v>
      </c>
      <c r="D30">
        <f t="shared" si="0"/>
        <v>-0.22250000000000014</v>
      </c>
      <c r="E30">
        <f t="shared" si="1"/>
        <v>0.22250000000000014</v>
      </c>
      <c r="F30">
        <f t="shared" si="2"/>
        <v>4.9506250000000064E-2</v>
      </c>
      <c r="G30" s="6">
        <f t="shared" si="3"/>
        <v>1.4604529044962268E-2</v>
      </c>
    </row>
    <row r="31" spans="1:7" x14ac:dyDescent="0.25">
      <c r="A31" s="1" t="s">
        <v>30</v>
      </c>
      <c r="B31">
        <f>Planificare_Segment!C29</f>
        <v>15.35</v>
      </c>
      <c r="C31">
        <f t="shared" si="4"/>
        <v>15.305</v>
      </c>
      <c r="D31">
        <f t="shared" si="0"/>
        <v>4.4999999999999929E-2</v>
      </c>
      <c r="E31">
        <f t="shared" si="1"/>
        <v>4.4999999999999929E-2</v>
      </c>
      <c r="F31">
        <f t="shared" si="2"/>
        <v>2.0249999999999938E-3</v>
      </c>
      <c r="G31" s="6">
        <f t="shared" si="3"/>
        <v>2.9315960912052073E-3</v>
      </c>
    </row>
    <row r="32" spans="1:7" x14ac:dyDescent="0.25">
      <c r="A32" s="1" t="s">
        <v>31</v>
      </c>
      <c r="B32">
        <f>Planificare_Segment!C30</f>
        <v>15.92</v>
      </c>
      <c r="C32">
        <f t="shared" si="4"/>
        <v>15.2925</v>
      </c>
      <c r="D32">
        <f t="shared" si="0"/>
        <v>0.6274999999999995</v>
      </c>
      <c r="E32">
        <f t="shared" si="1"/>
        <v>0.6274999999999995</v>
      </c>
      <c r="F32">
        <f t="shared" si="2"/>
        <v>0.39375624999999936</v>
      </c>
      <c r="G32" s="6">
        <f t="shared" si="3"/>
        <v>3.9415829145728609E-2</v>
      </c>
    </row>
    <row r="33" spans="1:7" x14ac:dyDescent="0.25">
      <c r="A33" s="1" t="s">
        <v>32</v>
      </c>
      <c r="B33">
        <f>Planificare_Segment!C31</f>
        <v>16.155000000000001</v>
      </c>
      <c r="C33">
        <f t="shared" si="4"/>
        <v>15.635</v>
      </c>
      <c r="D33">
        <f t="shared" si="0"/>
        <v>0.52000000000000135</v>
      </c>
      <c r="E33">
        <f t="shared" si="1"/>
        <v>0.52000000000000135</v>
      </c>
      <c r="F33">
        <f t="shared" si="2"/>
        <v>0.27040000000000142</v>
      </c>
      <c r="G33" s="6">
        <f t="shared" si="3"/>
        <v>3.2188177034973772E-2</v>
      </c>
    </row>
    <row r="34" spans="1:7" x14ac:dyDescent="0.25">
      <c r="A34" s="1" t="s">
        <v>33</v>
      </c>
      <c r="B34">
        <f>Planificare_Segment!C32</f>
        <v>15.86</v>
      </c>
      <c r="C34">
        <f t="shared" si="4"/>
        <v>16.037500000000001</v>
      </c>
      <c r="D34">
        <f t="shared" si="0"/>
        <v>-0.17750000000000199</v>
      </c>
      <c r="E34">
        <f t="shared" si="1"/>
        <v>0.17750000000000199</v>
      </c>
      <c r="F34">
        <f t="shared" si="2"/>
        <v>3.1506250000000707E-2</v>
      </c>
      <c r="G34" s="6">
        <f t="shared" si="3"/>
        <v>1.1191677175283859E-2</v>
      </c>
    </row>
    <row r="35" spans="1:7" x14ac:dyDescent="0.25">
      <c r="A35" s="1" t="s">
        <v>34</v>
      </c>
      <c r="B35">
        <f>Planificare_Segment!C33</f>
        <v>16.52</v>
      </c>
      <c r="C35">
        <f t="shared" si="4"/>
        <v>16.0075</v>
      </c>
      <c r="D35">
        <f t="shared" si="0"/>
        <v>0.51249999999999929</v>
      </c>
      <c r="E35">
        <f t="shared" si="1"/>
        <v>0.51249999999999929</v>
      </c>
      <c r="F35">
        <f t="shared" si="2"/>
        <v>0.26265624999999926</v>
      </c>
      <c r="G35" s="6">
        <f t="shared" si="3"/>
        <v>3.1023002421307466E-2</v>
      </c>
    </row>
    <row r="36" spans="1:7" x14ac:dyDescent="0.25">
      <c r="A36" s="1" t="s">
        <v>35</v>
      </c>
      <c r="B36">
        <f>Planificare_Segment!C34</f>
        <v>15.37</v>
      </c>
      <c r="C36">
        <f t="shared" si="4"/>
        <v>16.189999999999998</v>
      </c>
      <c r="D36">
        <f t="shared" si="0"/>
        <v>-0.81999999999999851</v>
      </c>
      <c r="E36">
        <f t="shared" si="1"/>
        <v>0.81999999999999851</v>
      </c>
      <c r="F36">
        <f t="shared" si="2"/>
        <v>0.67239999999999756</v>
      </c>
      <c r="G36" s="6">
        <f t="shared" si="3"/>
        <v>5.3350683148991447E-2</v>
      </c>
    </row>
    <row r="37" spans="1:7" x14ac:dyDescent="0.25">
      <c r="A37" s="1" t="s">
        <v>36</v>
      </c>
      <c r="B37">
        <f>Planificare_Segment!C35</f>
        <v>16.059999999999999</v>
      </c>
      <c r="C37">
        <f t="shared" si="4"/>
        <v>15.945</v>
      </c>
      <c r="D37">
        <f t="shared" si="0"/>
        <v>0.11499999999999844</v>
      </c>
      <c r="E37">
        <f t="shared" si="1"/>
        <v>0.11499999999999844</v>
      </c>
      <c r="F37">
        <f t="shared" si="2"/>
        <v>1.322499999999964E-2</v>
      </c>
      <c r="G37" s="6">
        <f t="shared" si="3"/>
        <v>7.1606475716063786E-3</v>
      </c>
    </row>
    <row r="38" spans="1:7" x14ac:dyDescent="0.25">
      <c r="A38" s="1" t="s">
        <v>37</v>
      </c>
      <c r="B38">
        <f>Planificare_Segment!C36</f>
        <v>22.36</v>
      </c>
      <c r="C38">
        <f t="shared" si="4"/>
        <v>15.715</v>
      </c>
      <c r="D38">
        <f t="shared" si="0"/>
        <v>6.6449999999999996</v>
      </c>
      <c r="E38">
        <f t="shared" si="1"/>
        <v>6.6449999999999996</v>
      </c>
      <c r="F38">
        <f t="shared" si="2"/>
        <v>44.156024999999993</v>
      </c>
      <c r="G38" s="6">
        <f t="shared" si="3"/>
        <v>0.29718246869409659</v>
      </c>
    </row>
    <row r="39" spans="1:7" x14ac:dyDescent="0.25">
      <c r="A39" s="1" t="s">
        <v>38</v>
      </c>
      <c r="B39">
        <f>Planificare_Segment!C37</f>
        <v>15.45</v>
      </c>
      <c r="C39">
        <f t="shared" si="4"/>
        <v>19.21</v>
      </c>
      <c r="D39">
        <f t="shared" si="0"/>
        <v>-3.7600000000000016</v>
      </c>
      <c r="E39">
        <f t="shared" si="1"/>
        <v>3.7600000000000016</v>
      </c>
      <c r="F39">
        <f t="shared" si="2"/>
        <v>14.137600000000011</v>
      </c>
      <c r="G39" s="6">
        <f t="shared" si="3"/>
        <v>0.24336569579288037</v>
      </c>
    </row>
    <row r="40" spans="1:7" x14ac:dyDescent="0.25">
      <c r="A40" s="1" t="s">
        <v>39</v>
      </c>
      <c r="B40">
        <f>Planificare_Segment!C38</f>
        <v>18.355</v>
      </c>
      <c r="C40">
        <f t="shared" si="4"/>
        <v>18.905000000000001</v>
      </c>
      <c r="D40">
        <f t="shared" si="0"/>
        <v>-0.55000000000000071</v>
      </c>
      <c r="E40">
        <f t="shared" si="1"/>
        <v>0.55000000000000071</v>
      </c>
      <c r="F40">
        <f t="shared" si="2"/>
        <v>0.30250000000000077</v>
      </c>
      <c r="G40" s="6">
        <f t="shared" si="3"/>
        <v>2.9964587305911235E-2</v>
      </c>
    </row>
    <row r="41" spans="1:7" x14ac:dyDescent="0.25">
      <c r="A41" s="1" t="s">
        <v>40</v>
      </c>
      <c r="B41">
        <f>Planificare_Segment!C39</f>
        <v>16.22</v>
      </c>
      <c r="C41">
        <f t="shared" si="4"/>
        <v>16.9025</v>
      </c>
      <c r="D41">
        <f t="shared" si="0"/>
        <v>-0.68250000000000099</v>
      </c>
      <c r="E41">
        <f t="shared" si="1"/>
        <v>0.68250000000000099</v>
      </c>
      <c r="F41">
        <f t="shared" si="2"/>
        <v>0.46580625000000137</v>
      </c>
      <c r="G41" s="6">
        <f t="shared" si="3"/>
        <v>4.207768187422941E-2</v>
      </c>
    </row>
    <row r="42" spans="1:7" x14ac:dyDescent="0.25">
      <c r="A42" s="1" t="s">
        <v>41</v>
      </c>
      <c r="B42">
        <f>Planificare_Segment!C40</f>
        <v>16.015000000000001</v>
      </c>
      <c r="C42">
        <f t="shared" si="4"/>
        <v>17.287500000000001</v>
      </c>
      <c r="D42">
        <f t="shared" si="0"/>
        <v>-1.2725000000000009</v>
      </c>
      <c r="E42">
        <f t="shared" si="1"/>
        <v>1.2725000000000009</v>
      </c>
      <c r="F42">
        <f t="shared" si="2"/>
        <v>1.6192562500000021</v>
      </c>
      <c r="G42" s="6">
        <f t="shared" si="3"/>
        <v>7.9456759288167395E-2</v>
      </c>
    </row>
    <row r="43" spans="1:7" x14ac:dyDescent="0.25">
      <c r="A43" s="1" t="s">
        <v>42</v>
      </c>
      <c r="B43">
        <f>Planificare_Segment!C41</f>
        <v>11.02</v>
      </c>
      <c r="C43">
        <f t="shared" si="4"/>
        <v>16.1175</v>
      </c>
      <c r="D43">
        <f t="shared" si="0"/>
        <v>-5.0975000000000001</v>
      </c>
      <c r="E43">
        <f t="shared" si="1"/>
        <v>5.0975000000000001</v>
      </c>
      <c r="F43">
        <f t="shared" si="2"/>
        <v>25.984506250000003</v>
      </c>
      <c r="G43" s="6">
        <f t="shared" si="3"/>
        <v>0.46256805807622509</v>
      </c>
    </row>
    <row r="44" spans="1:7" x14ac:dyDescent="0.25">
      <c r="A44" s="1" t="s">
        <v>43</v>
      </c>
      <c r="B44">
        <f>Planificare_Segment!C42</f>
        <v>15.66</v>
      </c>
      <c r="C44">
        <f t="shared" si="4"/>
        <v>13.5175</v>
      </c>
      <c r="D44">
        <f t="shared" si="0"/>
        <v>2.1425000000000001</v>
      </c>
      <c r="E44">
        <f t="shared" si="1"/>
        <v>2.1425000000000001</v>
      </c>
      <c r="F44">
        <f t="shared" si="2"/>
        <v>4.5903062500000003</v>
      </c>
      <c r="G44" s="6">
        <f t="shared" si="3"/>
        <v>0.13681353767560664</v>
      </c>
    </row>
    <row r="45" spans="1:7" x14ac:dyDescent="0.25">
      <c r="A45" s="1" t="s">
        <v>44</v>
      </c>
      <c r="B45">
        <f>Planificare_Segment!C43</f>
        <v>14.484999999999999</v>
      </c>
      <c r="C45">
        <f t="shared" si="4"/>
        <v>13.34</v>
      </c>
      <c r="D45">
        <f t="shared" si="0"/>
        <v>1.1449999999999996</v>
      </c>
      <c r="E45">
        <f t="shared" si="1"/>
        <v>1.1449999999999996</v>
      </c>
      <c r="F45">
        <f t="shared" si="2"/>
        <v>1.311024999999999</v>
      </c>
      <c r="G45" s="6">
        <f t="shared" si="3"/>
        <v>7.9047290300310644E-2</v>
      </c>
    </row>
    <row r="46" spans="1:7" x14ac:dyDescent="0.25">
      <c r="A46" s="1" t="s">
        <v>45</v>
      </c>
      <c r="B46">
        <f>Planificare_Segment!C44</f>
        <v>15.035</v>
      </c>
      <c r="C46">
        <f t="shared" si="4"/>
        <v>15.0725</v>
      </c>
      <c r="D46">
        <f t="shared" si="0"/>
        <v>-3.7499999999999645E-2</v>
      </c>
      <c r="E46">
        <f t="shared" si="1"/>
        <v>3.7499999999999645E-2</v>
      </c>
      <c r="F46">
        <f t="shared" si="2"/>
        <v>1.4062499999999733E-3</v>
      </c>
      <c r="G46" s="6">
        <f t="shared" si="3"/>
        <v>2.4941802460924272E-3</v>
      </c>
    </row>
    <row r="47" spans="1:7" x14ac:dyDescent="0.25">
      <c r="A47" s="1" t="s">
        <v>46</v>
      </c>
      <c r="B47">
        <f>Planificare_Segment!C45</f>
        <v>14.82</v>
      </c>
      <c r="C47">
        <f t="shared" si="4"/>
        <v>14.76</v>
      </c>
      <c r="D47">
        <f t="shared" si="0"/>
        <v>6.0000000000000497E-2</v>
      </c>
      <c r="E47">
        <f t="shared" si="1"/>
        <v>6.0000000000000497E-2</v>
      </c>
      <c r="F47">
        <f t="shared" si="2"/>
        <v>3.6000000000000597E-3</v>
      </c>
      <c r="G47" s="6">
        <f t="shared" si="3"/>
        <v>4.0485829959514509E-3</v>
      </c>
    </row>
    <row r="48" spans="1:7" x14ac:dyDescent="0.25">
      <c r="A48" s="1" t="s">
        <v>47</v>
      </c>
      <c r="B48">
        <f>Planificare_Segment!C46</f>
        <v>15</v>
      </c>
      <c r="C48">
        <f t="shared" si="4"/>
        <v>14.9275</v>
      </c>
      <c r="D48">
        <f t="shared" si="0"/>
        <v>7.2499999999999787E-2</v>
      </c>
      <c r="E48">
        <f t="shared" si="1"/>
        <v>7.2499999999999787E-2</v>
      </c>
      <c r="F48">
        <f t="shared" si="2"/>
        <v>5.2562499999999693E-3</v>
      </c>
      <c r="G48" s="6">
        <f t="shared" si="3"/>
        <v>4.8333333333333188E-3</v>
      </c>
    </row>
    <row r="49" spans="1:7" x14ac:dyDescent="0.25">
      <c r="A49" s="1" t="s">
        <v>48</v>
      </c>
      <c r="B49">
        <f>Planificare_Segment!C47</f>
        <v>15.24</v>
      </c>
      <c r="C49">
        <f t="shared" si="4"/>
        <v>14.91</v>
      </c>
      <c r="D49">
        <f t="shared" si="0"/>
        <v>0.33000000000000007</v>
      </c>
      <c r="E49">
        <f t="shared" si="1"/>
        <v>0.33000000000000007</v>
      </c>
      <c r="F49">
        <f t="shared" si="2"/>
        <v>0.10890000000000005</v>
      </c>
      <c r="G49" s="6">
        <f t="shared" si="3"/>
        <v>2.1653543307086617E-2</v>
      </c>
    </row>
    <row r="50" spans="1:7" x14ac:dyDescent="0.25">
      <c r="A50" s="1" t="s">
        <v>49</v>
      </c>
      <c r="B50">
        <f>Planificare_Segment!C48</f>
        <v>12.925000000000001</v>
      </c>
      <c r="C50">
        <f t="shared" si="4"/>
        <v>15.120000000000001</v>
      </c>
      <c r="D50">
        <f t="shared" si="0"/>
        <v>-2.1950000000000003</v>
      </c>
      <c r="E50">
        <f t="shared" si="1"/>
        <v>2.1950000000000003</v>
      </c>
      <c r="F50">
        <f t="shared" si="2"/>
        <v>4.8180250000000013</v>
      </c>
      <c r="G50" s="6">
        <f t="shared" si="3"/>
        <v>0.169825918762089</v>
      </c>
    </row>
    <row r="51" spans="1:7" x14ac:dyDescent="0.25">
      <c r="A51" s="1" t="s">
        <v>50</v>
      </c>
      <c r="B51">
        <f>Planificare_Segment!C49</f>
        <v>7.6875</v>
      </c>
      <c r="C51">
        <f t="shared" si="4"/>
        <v>14.0825</v>
      </c>
      <c r="D51">
        <f t="shared" si="0"/>
        <v>-6.3949999999999996</v>
      </c>
      <c r="E51">
        <f t="shared" si="1"/>
        <v>6.3949999999999996</v>
      </c>
      <c r="F51">
        <f t="shared" si="2"/>
        <v>40.896024999999995</v>
      </c>
      <c r="G51" s="6">
        <f t="shared" si="3"/>
        <v>0.83186991869918692</v>
      </c>
    </row>
    <row r="52" spans="1:7" x14ac:dyDescent="0.25">
      <c r="A52" s="1" t="s">
        <v>51</v>
      </c>
      <c r="B52">
        <f>Planificare_Segment!C50</f>
        <v>14.33</v>
      </c>
      <c r="C52">
        <f t="shared" si="4"/>
        <v>10.30625</v>
      </c>
      <c r="D52">
        <f t="shared" si="0"/>
        <v>4.0237499999999997</v>
      </c>
      <c r="E52">
        <f t="shared" si="1"/>
        <v>4.0237499999999997</v>
      </c>
      <c r="F52">
        <f t="shared" si="2"/>
        <v>16.190564062499998</v>
      </c>
      <c r="G52" s="6">
        <f t="shared" si="3"/>
        <v>0.28079204466154917</v>
      </c>
    </row>
    <row r="53" spans="1:7" x14ac:dyDescent="0.25">
      <c r="A53" s="1" t="s">
        <v>52</v>
      </c>
      <c r="B53">
        <f>Planificare_Segment!C51</f>
        <v>11.5</v>
      </c>
      <c r="C53">
        <f t="shared" si="4"/>
        <v>11.008749999999999</v>
      </c>
      <c r="D53">
        <f t="shared" si="0"/>
        <v>0.49125000000000085</v>
      </c>
      <c r="E53">
        <f t="shared" si="1"/>
        <v>0.49125000000000085</v>
      </c>
      <c r="F53">
        <f t="shared" si="2"/>
        <v>0.24132656250000084</v>
      </c>
      <c r="G53" s="6">
        <f t="shared" si="3"/>
        <v>4.2717391304347901E-2</v>
      </c>
    </row>
    <row r="54" spans="1:7" x14ac:dyDescent="0.25">
      <c r="A54" s="1" t="s">
        <v>53</v>
      </c>
      <c r="B54">
        <f>Planificare_Segment!C52</f>
        <v>12.845000000000001</v>
      </c>
      <c r="C54">
        <f t="shared" si="4"/>
        <v>12.914999999999999</v>
      </c>
      <c r="D54">
        <f t="shared" si="0"/>
        <v>-6.9999999999998508E-2</v>
      </c>
      <c r="E54">
        <f t="shared" si="1"/>
        <v>6.9999999999998508E-2</v>
      </c>
      <c r="F54">
        <f t="shared" si="2"/>
        <v>4.8999999999997908E-3</v>
      </c>
      <c r="G54" s="6">
        <f t="shared" si="3"/>
        <v>5.4495912806538345E-3</v>
      </c>
    </row>
    <row r="55" spans="1:7" x14ac:dyDescent="0.25">
      <c r="A55" s="1" t="s">
        <v>54</v>
      </c>
      <c r="B55">
        <f>Planificare_Segment!C53</f>
        <v>8.5850000000000009</v>
      </c>
      <c r="C55">
        <f t="shared" si="4"/>
        <v>12.172499999999999</v>
      </c>
      <c r="D55">
        <f t="shared" si="0"/>
        <v>-3.5874999999999986</v>
      </c>
      <c r="E55">
        <f t="shared" si="1"/>
        <v>3.5874999999999986</v>
      </c>
      <c r="F55">
        <f t="shared" si="2"/>
        <v>12.87015624999999</v>
      </c>
      <c r="G55" s="6">
        <f t="shared" si="3"/>
        <v>0.41788002329644708</v>
      </c>
    </row>
    <row r="56" spans="1:7" x14ac:dyDescent="0.25">
      <c r="A56" s="1" t="s">
        <v>55</v>
      </c>
      <c r="B56">
        <f>Planificare_Segment!C54</f>
        <v>15.345000000000001</v>
      </c>
      <c r="C56">
        <f t="shared" si="4"/>
        <v>10.715</v>
      </c>
      <c r="D56">
        <f t="shared" si="0"/>
        <v>4.6300000000000008</v>
      </c>
      <c r="E56">
        <f t="shared" si="1"/>
        <v>4.6300000000000008</v>
      </c>
      <c r="F56">
        <f t="shared" si="2"/>
        <v>21.436900000000009</v>
      </c>
      <c r="G56" s="6">
        <f t="shared" si="3"/>
        <v>0.30172694688823726</v>
      </c>
    </row>
    <row r="57" spans="1:7" x14ac:dyDescent="0.25">
      <c r="A57" s="1" t="s">
        <v>56</v>
      </c>
      <c r="B57">
        <f>Planificare_Segment!C55</f>
        <v>15.744999999999999</v>
      </c>
      <c r="C57">
        <f t="shared" si="4"/>
        <v>11.965</v>
      </c>
      <c r="D57">
        <f t="shared" si="0"/>
        <v>3.7799999999999994</v>
      </c>
      <c r="E57">
        <f t="shared" si="1"/>
        <v>3.7799999999999994</v>
      </c>
      <c r="F57">
        <f t="shared" si="2"/>
        <v>14.288399999999996</v>
      </c>
      <c r="G57" s="6">
        <f t="shared" si="3"/>
        <v>0.2400762146713242</v>
      </c>
    </row>
    <row r="58" spans="1:7" x14ac:dyDescent="0.25">
      <c r="A58" s="1" t="s">
        <v>57</v>
      </c>
      <c r="B58">
        <f>Planificare_Segment!C56</f>
        <v>15.97</v>
      </c>
      <c r="C58">
        <f t="shared" si="4"/>
        <v>15.545</v>
      </c>
      <c r="D58">
        <f t="shared" si="0"/>
        <v>0.42500000000000071</v>
      </c>
      <c r="E58">
        <f t="shared" si="1"/>
        <v>0.42500000000000071</v>
      </c>
      <c r="F58">
        <f t="shared" si="2"/>
        <v>0.18062500000000059</v>
      </c>
      <c r="G58" s="6">
        <f t="shared" si="3"/>
        <v>2.6612398246712628E-2</v>
      </c>
    </row>
    <row r="59" spans="1:7" x14ac:dyDescent="0.25">
      <c r="A59" s="1" t="s">
        <v>58</v>
      </c>
      <c r="B59">
        <f>Planificare_Segment!C57</f>
        <v>13.55</v>
      </c>
      <c r="C59">
        <f t="shared" si="4"/>
        <v>15.8575</v>
      </c>
      <c r="D59">
        <f t="shared" si="0"/>
        <v>-2.3074999999999992</v>
      </c>
      <c r="E59">
        <f t="shared" si="1"/>
        <v>2.3074999999999992</v>
      </c>
      <c r="F59">
        <f t="shared" si="2"/>
        <v>5.3245562499999961</v>
      </c>
      <c r="G59" s="6">
        <f t="shared" si="3"/>
        <v>0.17029520295202946</v>
      </c>
    </row>
    <row r="60" spans="1:7" x14ac:dyDescent="0.25">
      <c r="A60" s="1" t="s">
        <v>59</v>
      </c>
      <c r="B60">
        <f>Planificare_Segment!C58</f>
        <v>16.079999999999998</v>
      </c>
      <c r="C60">
        <f t="shared" si="4"/>
        <v>14.760000000000002</v>
      </c>
      <c r="D60">
        <f t="shared" si="0"/>
        <v>1.3199999999999967</v>
      </c>
      <c r="E60">
        <f t="shared" si="1"/>
        <v>1.3199999999999967</v>
      </c>
      <c r="F60">
        <f t="shared" si="2"/>
        <v>1.7423999999999913</v>
      </c>
      <c r="G60" s="6">
        <f t="shared" si="3"/>
        <v>8.2089552238805777E-2</v>
      </c>
    </row>
    <row r="61" spans="1:7" x14ac:dyDescent="0.25">
      <c r="A61" s="1" t="s">
        <v>60</v>
      </c>
      <c r="B61">
        <f>Planificare_Segment!C59</f>
        <v>16.079999999999998</v>
      </c>
      <c r="C61">
        <f t="shared" si="4"/>
        <v>14.815</v>
      </c>
      <c r="D61">
        <f t="shared" si="0"/>
        <v>1.2649999999999988</v>
      </c>
      <c r="E61">
        <f t="shared" si="1"/>
        <v>1.2649999999999988</v>
      </c>
      <c r="F61">
        <f t="shared" si="2"/>
        <v>1.6002249999999969</v>
      </c>
      <c r="G61" s="6">
        <f t="shared" si="3"/>
        <v>7.8669154228855648E-2</v>
      </c>
    </row>
    <row r="62" spans="1:7" x14ac:dyDescent="0.25">
      <c r="A62" s="1" t="s">
        <v>61</v>
      </c>
      <c r="B62">
        <f>Planificare_Segment!C60</f>
        <v>16.195</v>
      </c>
      <c r="C62">
        <f t="shared" si="4"/>
        <v>16.079999999999998</v>
      </c>
      <c r="D62">
        <f t="shared" si="0"/>
        <v>0.11500000000000199</v>
      </c>
      <c r="E62">
        <f t="shared" si="1"/>
        <v>0.11500000000000199</v>
      </c>
      <c r="F62">
        <f t="shared" si="2"/>
        <v>1.3225000000000457E-2</v>
      </c>
      <c r="G62" s="6">
        <f t="shared" si="3"/>
        <v>7.1009570855203449E-3</v>
      </c>
    </row>
    <row r="63" spans="1:7" x14ac:dyDescent="0.25">
      <c r="A63" s="1" t="s">
        <v>62</v>
      </c>
      <c r="B63">
        <f>Planificare_Segment!C61</f>
        <v>15.365</v>
      </c>
      <c r="C63">
        <f t="shared" si="4"/>
        <v>16.137499999999999</v>
      </c>
      <c r="D63">
        <f t="shared" si="0"/>
        <v>-0.77249999999999908</v>
      </c>
      <c r="E63">
        <f t="shared" si="1"/>
        <v>0.77249999999999908</v>
      </c>
      <c r="F63">
        <f t="shared" si="2"/>
        <v>0.59675624999999854</v>
      </c>
      <c r="G63" s="6">
        <f t="shared" si="3"/>
        <v>5.027660266840215E-2</v>
      </c>
    </row>
    <row r="64" spans="1:7" x14ac:dyDescent="0.25">
      <c r="A64" s="1" t="s">
        <v>63</v>
      </c>
      <c r="B64">
        <f>Planificare_Segment!C62</f>
        <v>15.63</v>
      </c>
      <c r="C64">
        <f t="shared" si="4"/>
        <v>15.780000000000001</v>
      </c>
      <c r="D64">
        <f t="shared" si="0"/>
        <v>-0.15000000000000036</v>
      </c>
      <c r="E64">
        <f t="shared" si="1"/>
        <v>0.15000000000000036</v>
      </c>
      <c r="F64">
        <f t="shared" si="2"/>
        <v>2.2500000000000107E-2</v>
      </c>
      <c r="G64" s="6">
        <f t="shared" si="3"/>
        <v>9.5969289827255496E-3</v>
      </c>
    </row>
    <row r="65" spans="1:7" x14ac:dyDescent="0.25">
      <c r="A65" s="1" t="s">
        <v>64</v>
      </c>
      <c r="B65">
        <f>Planificare_Segment!C63</f>
        <v>14.94</v>
      </c>
      <c r="C65">
        <f t="shared" si="4"/>
        <v>15.4975</v>
      </c>
      <c r="D65">
        <f t="shared" si="0"/>
        <v>-0.55750000000000099</v>
      </c>
      <c r="E65">
        <f t="shared" si="1"/>
        <v>0.55750000000000099</v>
      </c>
      <c r="F65">
        <f t="shared" si="2"/>
        <v>0.31080625000000112</v>
      </c>
      <c r="G65" s="6">
        <f t="shared" si="3"/>
        <v>3.7315930388219613E-2</v>
      </c>
    </row>
    <row r="66" spans="1:7" x14ac:dyDescent="0.25">
      <c r="A66" s="1" t="s">
        <v>65</v>
      </c>
      <c r="B66">
        <f>Planificare_Segment!C64</f>
        <v>15.425000000000001</v>
      </c>
      <c r="C66">
        <f t="shared" si="4"/>
        <v>15.285</v>
      </c>
      <c r="D66">
        <f t="shared" si="0"/>
        <v>0.14000000000000057</v>
      </c>
      <c r="E66">
        <f t="shared" si="1"/>
        <v>0.14000000000000057</v>
      </c>
      <c r="F66">
        <f t="shared" si="2"/>
        <v>1.9600000000000159E-2</v>
      </c>
      <c r="G66" s="6">
        <f t="shared" si="3"/>
        <v>9.0761750405186758E-3</v>
      </c>
    </row>
    <row r="67" spans="1:7" x14ac:dyDescent="0.25">
      <c r="A67" s="1" t="s">
        <v>66</v>
      </c>
      <c r="B67">
        <f>Planificare_Segment!C65</f>
        <v>13.255000000000001</v>
      </c>
      <c r="C67">
        <f t="shared" si="4"/>
        <v>15.182500000000001</v>
      </c>
      <c r="D67">
        <f t="shared" si="0"/>
        <v>-1.9275000000000002</v>
      </c>
      <c r="E67">
        <f t="shared" si="1"/>
        <v>1.9275000000000002</v>
      </c>
      <c r="F67">
        <f t="shared" si="2"/>
        <v>3.7152562500000008</v>
      </c>
      <c r="G67" s="6">
        <f t="shared" si="3"/>
        <v>0.14541682384006036</v>
      </c>
    </row>
    <row r="68" spans="1:7" x14ac:dyDescent="0.25">
      <c r="A68" s="1" t="s">
        <v>67</v>
      </c>
      <c r="B68">
        <f>Planificare_Segment!C66</f>
        <v>11.5</v>
      </c>
      <c r="C68">
        <f t="shared" si="4"/>
        <v>14.34</v>
      </c>
      <c r="D68">
        <f t="shared" si="0"/>
        <v>-2.84</v>
      </c>
      <c r="E68">
        <f t="shared" si="1"/>
        <v>2.84</v>
      </c>
      <c r="F68">
        <f t="shared" si="2"/>
        <v>8.0655999999999999</v>
      </c>
      <c r="G68" s="6">
        <f t="shared" si="3"/>
        <v>0.24695652173913044</v>
      </c>
    </row>
    <row r="69" spans="1:7" x14ac:dyDescent="0.25">
      <c r="A69" s="1" t="s">
        <v>68</v>
      </c>
      <c r="B69">
        <f>Planificare_Segment!C67</f>
        <v>10.705</v>
      </c>
      <c r="C69">
        <f t="shared" si="4"/>
        <v>12.377500000000001</v>
      </c>
      <c r="D69">
        <f t="shared" si="0"/>
        <v>-1.6725000000000012</v>
      </c>
      <c r="E69">
        <f t="shared" si="1"/>
        <v>1.6725000000000012</v>
      </c>
      <c r="F69">
        <f t="shared" si="2"/>
        <v>2.7972562500000042</v>
      </c>
      <c r="G69" s="6">
        <f t="shared" si="3"/>
        <v>0.15623540401681468</v>
      </c>
    </row>
    <row r="70" spans="1:7" x14ac:dyDescent="0.25">
      <c r="A70" s="1" t="s">
        <v>69</v>
      </c>
      <c r="B70">
        <f>Planificare_Segment!C68</f>
        <v>14.635</v>
      </c>
      <c r="C70">
        <f t="shared" si="4"/>
        <v>11.102499999999999</v>
      </c>
      <c r="D70">
        <f t="shared" ref="D70:D118" si="5">B70-C70</f>
        <v>3.5325000000000006</v>
      </c>
      <c r="E70">
        <f t="shared" ref="E70:E118" si="6">ABS(D70)</f>
        <v>3.5325000000000006</v>
      </c>
      <c r="F70">
        <f t="shared" ref="F70:F118" si="7">D70^2</f>
        <v>12.478556250000004</v>
      </c>
      <c r="G70" s="6">
        <f t="shared" ref="G70:G118" si="8">E70/B70</f>
        <v>0.24137341988384015</v>
      </c>
    </row>
    <row r="71" spans="1:7" x14ac:dyDescent="0.25">
      <c r="A71" s="1" t="s">
        <v>70</v>
      </c>
      <c r="B71">
        <f>Planificare_Segment!C69</f>
        <v>15.57</v>
      </c>
      <c r="C71">
        <f t="shared" ref="C71:C119" si="9">AVERAGE(B69:B70)</f>
        <v>12.67</v>
      </c>
      <c r="D71">
        <f t="shared" si="5"/>
        <v>2.9000000000000004</v>
      </c>
      <c r="E71">
        <f t="shared" si="6"/>
        <v>2.9000000000000004</v>
      </c>
      <c r="F71">
        <f t="shared" si="7"/>
        <v>8.4100000000000019</v>
      </c>
      <c r="G71" s="6">
        <f t="shared" si="8"/>
        <v>0.18625561978163135</v>
      </c>
    </row>
    <row r="72" spans="1:7" x14ac:dyDescent="0.25">
      <c r="A72" s="1" t="s">
        <v>71</v>
      </c>
      <c r="B72">
        <f>Planificare_Segment!C70</f>
        <v>10.465</v>
      </c>
      <c r="C72">
        <f t="shared" si="9"/>
        <v>15.102499999999999</v>
      </c>
      <c r="D72">
        <f t="shared" si="5"/>
        <v>-4.6374999999999993</v>
      </c>
      <c r="E72">
        <f t="shared" si="6"/>
        <v>4.6374999999999993</v>
      </c>
      <c r="F72">
        <f t="shared" si="7"/>
        <v>21.506406249999994</v>
      </c>
      <c r="G72" s="6">
        <f t="shared" si="8"/>
        <v>0.44314381270903003</v>
      </c>
    </row>
    <row r="73" spans="1:7" x14ac:dyDescent="0.25">
      <c r="A73" s="1" t="s">
        <v>72</v>
      </c>
      <c r="B73">
        <f>Planificare_Segment!C71</f>
        <v>15.234999999999999</v>
      </c>
      <c r="C73">
        <f t="shared" si="9"/>
        <v>13.0175</v>
      </c>
      <c r="D73">
        <f t="shared" si="5"/>
        <v>2.2174999999999994</v>
      </c>
      <c r="E73">
        <f t="shared" si="6"/>
        <v>2.2174999999999994</v>
      </c>
      <c r="F73">
        <f t="shared" si="7"/>
        <v>4.9173062499999975</v>
      </c>
      <c r="G73" s="6">
        <f t="shared" si="8"/>
        <v>0.14555300295372495</v>
      </c>
    </row>
    <row r="74" spans="1:7" x14ac:dyDescent="0.25">
      <c r="A74" s="1" t="s">
        <v>73</v>
      </c>
      <c r="B74">
        <f>Planificare_Segment!C72</f>
        <v>15.58</v>
      </c>
      <c r="C74">
        <f t="shared" si="9"/>
        <v>12.85</v>
      </c>
      <c r="D74">
        <f t="shared" si="5"/>
        <v>2.7300000000000004</v>
      </c>
      <c r="E74">
        <f t="shared" si="6"/>
        <v>2.7300000000000004</v>
      </c>
      <c r="F74">
        <f t="shared" si="7"/>
        <v>7.4529000000000023</v>
      </c>
      <c r="G74" s="6">
        <f t="shared" si="8"/>
        <v>0.17522464698331197</v>
      </c>
    </row>
    <row r="75" spans="1:7" x14ac:dyDescent="0.25">
      <c r="A75" s="1" t="s">
        <v>74</v>
      </c>
      <c r="B75">
        <f>Planificare_Segment!C73</f>
        <v>16.12</v>
      </c>
      <c r="C75">
        <f t="shared" si="9"/>
        <v>15.407499999999999</v>
      </c>
      <c r="D75">
        <f t="shared" si="5"/>
        <v>0.71250000000000213</v>
      </c>
      <c r="E75">
        <f t="shared" si="6"/>
        <v>0.71250000000000213</v>
      </c>
      <c r="F75">
        <f t="shared" si="7"/>
        <v>0.50765625000000303</v>
      </c>
      <c r="G75" s="6">
        <f t="shared" si="8"/>
        <v>4.4199751861042316E-2</v>
      </c>
    </row>
    <row r="76" spans="1:7" x14ac:dyDescent="0.25">
      <c r="A76" s="1" t="s">
        <v>75</v>
      </c>
      <c r="B76">
        <f>Planificare_Segment!C74</f>
        <v>9.5050000000000008</v>
      </c>
      <c r="C76">
        <f t="shared" si="9"/>
        <v>15.850000000000001</v>
      </c>
      <c r="D76">
        <f t="shared" si="5"/>
        <v>-6.3450000000000006</v>
      </c>
      <c r="E76">
        <f t="shared" si="6"/>
        <v>6.3450000000000006</v>
      </c>
      <c r="F76">
        <f t="shared" si="7"/>
        <v>40.259025000000008</v>
      </c>
      <c r="G76" s="6">
        <f t="shared" si="8"/>
        <v>0.66754339821146769</v>
      </c>
    </row>
    <row r="77" spans="1:7" x14ac:dyDescent="0.25">
      <c r="A77" s="1" t="s">
        <v>76</v>
      </c>
      <c r="B77">
        <f>Planificare_Segment!C75</f>
        <v>16.376999999999999</v>
      </c>
      <c r="C77">
        <f t="shared" si="9"/>
        <v>12.8125</v>
      </c>
      <c r="D77">
        <f t="shared" si="5"/>
        <v>3.5644999999999989</v>
      </c>
      <c r="E77">
        <f t="shared" si="6"/>
        <v>3.5644999999999989</v>
      </c>
      <c r="F77">
        <f t="shared" si="7"/>
        <v>12.705660249999992</v>
      </c>
      <c r="G77" s="6">
        <f t="shared" si="8"/>
        <v>0.21765280576418142</v>
      </c>
    </row>
    <row r="78" spans="1:7" x14ac:dyDescent="0.25">
      <c r="A78" s="1" t="s">
        <v>77</v>
      </c>
      <c r="B78">
        <f>Planificare_Segment!C76</f>
        <v>15.967000000000001</v>
      </c>
      <c r="C78">
        <f t="shared" si="9"/>
        <v>12.940999999999999</v>
      </c>
      <c r="D78">
        <f t="shared" si="5"/>
        <v>3.0260000000000016</v>
      </c>
      <c r="E78">
        <f t="shared" si="6"/>
        <v>3.0260000000000016</v>
      </c>
      <c r="F78">
        <f t="shared" si="7"/>
        <v>9.1566760000000098</v>
      </c>
      <c r="G78" s="6">
        <f t="shared" si="8"/>
        <v>0.1895158764952716</v>
      </c>
    </row>
    <row r="79" spans="1:7" x14ac:dyDescent="0.25">
      <c r="A79" s="1" t="s">
        <v>78</v>
      </c>
      <c r="B79">
        <f>Planificare_Segment!C77</f>
        <v>16.52</v>
      </c>
      <c r="C79">
        <f t="shared" si="9"/>
        <v>16.172000000000001</v>
      </c>
      <c r="D79">
        <f t="shared" si="5"/>
        <v>0.34799999999999898</v>
      </c>
      <c r="E79">
        <f t="shared" si="6"/>
        <v>0.34799999999999898</v>
      </c>
      <c r="F79">
        <f t="shared" si="7"/>
        <v>0.12110399999999928</v>
      </c>
      <c r="G79" s="6">
        <f t="shared" si="8"/>
        <v>2.1065375302663378E-2</v>
      </c>
    </row>
    <row r="80" spans="1:7" x14ac:dyDescent="0.25">
      <c r="A80" s="1" t="s">
        <v>79</v>
      </c>
      <c r="B80">
        <f>Planificare_Segment!C78</f>
        <v>15.965</v>
      </c>
      <c r="C80">
        <f t="shared" si="9"/>
        <v>16.243500000000001</v>
      </c>
      <c r="D80">
        <f t="shared" si="5"/>
        <v>-0.27850000000000108</v>
      </c>
      <c r="E80">
        <f t="shared" si="6"/>
        <v>0.27850000000000108</v>
      </c>
      <c r="F80">
        <f t="shared" si="7"/>
        <v>7.7562250000000596E-2</v>
      </c>
      <c r="G80" s="6">
        <f t="shared" si="8"/>
        <v>1.7444409646100913E-2</v>
      </c>
    </row>
    <row r="81" spans="1:7" x14ac:dyDescent="0.25">
      <c r="A81" s="1" t="s">
        <v>80</v>
      </c>
      <c r="B81">
        <f>Planificare_Segment!C79</f>
        <v>16.177</v>
      </c>
      <c r="C81">
        <f t="shared" si="9"/>
        <v>16.2425</v>
      </c>
      <c r="D81">
        <f t="shared" si="5"/>
        <v>-6.5500000000000114E-2</v>
      </c>
      <c r="E81">
        <f t="shared" si="6"/>
        <v>6.5500000000000114E-2</v>
      </c>
      <c r="F81">
        <f t="shared" si="7"/>
        <v>4.2902500000000145E-3</v>
      </c>
      <c r="G81" s="6">
        <f t="shared" si="8"/>
        <v>4.0489583977251723E-3</v>
      </c>
    </row>
    <row r="82" spans="1:7" x14ac:dyDescent="0.25">
      <c r="A82" s="1" t="s">
        <v>81</v>
      </c>
      <c r="B82">
        <f>Planificare_Segment!C80</f>
        <v>15.66</v>
      </c>
      <c r="C82">
        <f t="shared" si="9"/>
        <v>16.070999999999998</v>
      </c>
      <c r="D82">
        <f t="shared" si="5"/>
        <v>-0.41099999999999781</v>
      </c>
      <c r="E82">
        <f t="shared" si="6"/>
        <v>0.41099999999999781</v>
      </c>
      <c r="F82">
        <f t="shared" si="7"/>
        <v>0.16892099999999821</v>
      </c>
      <c r="G82" s="6">
        <f t="shared" si="8"/>
        <v>2.6245210727969207E-2</v>
      </c>
    </row>
    <row r="83" spans="1:7" x14ac:dyDescent="0.25">
      <c r="A83" s="1" t="s">
        <v>82</v>
      </c>
      <c r="B83">
        <f>Planificare_Segment!C81</f>
        <v>15.574999999999999</v>
      </c>
      <c r="C83">
        <f t="shared" si="9"/>
        <v>15.9185</v>
      </c>
      <c r="D83">
        <f t="shared" si="5"/>
        <v>-0.34350000000000058</v>
      </c>
      <c r="E83">
        <f t="shared" si="6"/>
        <v>0.34350000000000058</v>
      </c>
      <c r="F83">
        <f t="shared" si="7"/>
        <v>0.1179922500000004</v>
      </c>
      <c r="G83" s="6">
        <f t="shared" si="8"/>
        <v>2.2054574638844339E-2</v>
      </c>
    </row>
    <row r="84" spans="1:7" x14ac:dyDescent="0.25">
      <c r="A84" s="1" t="s">
        <v>83</v>
      </c>
      <c r="B84">
        <f>Planificare_Segment!C82</f>
        <v>13.38</v>
      </c>
      <c r="C84">
        <f t="shared" si="9"/>
        <v>15.6175</v>
      </c>
      <c r="D84">
        <f t="shared" si="5"/>
        <v>-2.2374999999999989</v>
      </c>
      <c r="E84">
        <f t="shared" si="6"/>
        <v>2.2374999999999989</v>
      </c>
      <c r="F84">
        <f t="shared" si="7"/>
        <v>5.0064062499999951</v>
      </c>
      <c r="G84" s="6">
        <f t="shared" si="8"/>
        <v>0.1672272047832585</v>
      </c>
    </row>
    <row r="85" spans="1:7" x14ac:dyDescent="0.25">
      <c r="A85" s="1" t="s">
        <v>84</v>
      </c>
      <c r="B85">
        <f>Planificare_Segment!C83</f>
        <v>15.898999999999999</v>
      </c>
      <c r="C85">
        <f t="shared" si="9"/>
        <v>14.477499999999999</v>
      </c>
      <c r="D85">
        <f t="shared" si="5"/>
        <v>1.4215</v>
      </c>
      <c r="E85">
        <f t="shared" si="6"/>
        <v>1.4215</v>
      </c>
      <c r="F85">
        <f t="shared" si="7"/>
        <v>2.02066225</v>
      </c>
      <c r="G85" s="6">
        <f t="shared" si="8"/>
        <v>8.940813887665891E-2</v>
      </c>
    </row>
    <row r="86" spans="1:7" x14ac:dyDescent="0.25">
      <c r="A86" s="1" t="s">
        <v>85</v>
      </c>
      <c r="B86">
        <f>Planificare_Segment!C84</f>
        <v>15.44</v>
      </c>
      <c r="C86">
        <f t="shared" si="9"/>
        <v>14.6395</v>
      </c>
      <c r="D86">
        <f t="shared" si="5"/>
        <v>0.80049999999999955</v>
      </c>
      <c r="E86">
        <f t="shared" si="6"/>
        <v>0.80049999999999955</v>
      </c>
      <c r="F86">
        <f t="shared" si="7"/>
        <v>0.64080024999999929</v>
      </c>
      <c r="G86" s="6">
        <f t="shared" si="8"/>
        <v>5.1845854922279763E-2</v>
      </c>
    </row>
    <row r="87" spans="1:7" x14ac:dyDescent="0.25">
      <c r="A87" s="1" t="s">
        <v>86</v>
      </c>
      <c r="B87">
        <f>Planificare_Segment!C85</f>
        <v>12.824999999999999</v>
      </c>
      <c r="C87">
        <f t="shared" si="9"/>
        <v>15.669499999999999</v>
      </c>
      <c r="D87">
        <f t="shared" si="5"/>
        <v>-2.8445</v>
      </c>
      <c r="E87">
        <f t="shared" si="6"/>
        <v>2.8445</v>
      </c>
      <c r="F87">
        <f t="shared" si="7"/>
        <v>8.0911802500000007</v>
      </c>
      <c r="G87" s="6">
        <f t="shared" si="8"/>
        <v>0.22179337231968813</v>
      </c>
    </row>
    <row r="88" spans="1:7" x14ac:dyDescent="0.25">
      <c r="A88" s="1" t="s">
        <v>87</v>
      </c>
      <c r="B88">
        <f>Planificare_Segment!C86</f>
        <v>12.46</v>
      </c>
      <c r="C88">
        <f t="shared" si="9"/>
        <v>14.1325</v>
      </c>
      <c r="D88">
        <f t="shared" si="5"/>
        <v>-1.6724999999999994</v>
      </c>
      <c r="E88">
        <f t="shared" si="6"/>
        <v>1.6724999999999994</v>
      </c>
      <c r="F88">
        <f t="shared" si="7"/>
        <v>2.797256249999998</v>
      </c>
      <c r="G88" s="6">
        <f t="shared" si="8"/>
        <v>0.13422953451043332</v>
      </c>
    </row>
    <row r="89" spans="1:7" x14ac:dyDescent="0.25">
      <c r="A89" s="1" t="s">
        <v>88</v>
      </c>
      <c r="B89">
        <f>Planificare_Segment!C87</f>
        <v>15.19</v>
      </c>
      <c r="C89">
        <f t="shared" si="9"/>
        <v>12.6425</v>
      </c>
      <c r="D89">
        <f t="shared" si="5"/>
        <v>2.5474999999999994</v>
      </c>
      <c r="E89">
        <f t="shared" si="6"/>
        <v>2.5474999999999994</v>
      </c>
      <c r="F89">
        <f t="shared" si="7"/>
        <v>6.4897562499999975</v>
      </c>
      <c r="G89" s="6">
        <f t="shared" si="8"/>
        <v>0.16770901909150754</v>
      </c>
    </row>
    <row r="90" spans="1:7" x14ac:dyDescent="0.25">
      <c r="A90" s="1" t="s">
        <v>89</v>
      </c>
      <c r="B90">
        <f>Planificare_Segment!C88</f>
        <v>13.911799999999999</v>
      </c>
      <c r="C90">
        <f t="shared" si="9"/>
        <v>13.824999999999999</v>
      </c>
      <c r="D90">
        <f t="shared" si="5"/>
        <v>8.680000000000021E-2</v>
      </c>
      <c r="E90">
        <f t="shared" si="6"/>
        <v>8.680000000000021E-2</v>
      </c>
      <c r="F90">
        <f t="shared" si="7"/>
        <v>7.5342400000000366E-3</v>
      </c>
      <c r="G90" s="6">
        <f t="shared" si="8"/>
        <v>6.2393076381201725E-3</v>
      </c>
    </row>
    <row r="91" spans="1:7" x14ac:dyDescent="0.25">
      <c r="A91" s="1" t="s">
        <v>90</v>
      </c>
      <c r="B91">
        <f>Planificare_Segment!C89</f>
        <v>15.035</v>
      </c>
      <c r="C91">
        <f t="shared" si="9"/>
        <v>14.550899999999999</v>
      </c>
      <c r="D91">
        <f t="shared" si="5"/>
        <v>0.48410000000000153</v>
      </c>
      <c r="E91">
        <f t="shared" si="6"/>
        <v>0.48410000000000153</v>
      </c>
      <c r="F91">
        <f t="shared" si="7"/>
        <v>0.23435281000000149</v>
      </c>
      <c r="G91" s="6">
        <f t="shared" si="8"/>
        <v>3.2198204190222915E-2</v>
      </c>
    </row>
    <row r="92" spans="1:7" x14ac:dyDescent="0.25">
      <c r="A92" s="1" t="s">
        <v>91</v>
      </c>
      <c r="B92">
        <f>Planificare_Segment!C90</f>
        <v>12.615</v>
      </c>
      <c r="C92">
        <f t="shared" si="9"/>
        <v>14.4734</v>
      </c>
      <c r="D92">
        <f t="shared" si="5"/>
        <v>-1.8583999999999996</v>
      </c>
      <c r="E92">
        <f t="shared" si="6"/>
        <v>1.8583999999999996</v>
      </c>
      <c r="F92">
        <f t="shared" si="7"/>
        <v>3.4536505599999985</v>
      </c>
      <c r="G92" s="6">
        <f t="shared" si="8"/>
        <v>0.14731668648434401</v>
      </c>
    </row>
    <row r="93" spans="1:7" x14ac:dyDescent="0.25">
      <c r="A93" s="1" t="s">
        <v>92</v>
      </c>
      <c r="B93">
        <f>Planificare_Segment!C91</f>
        <v>13.225</v>
      </c>
      <c r="C93">
        <f t="shared" si="9"/>
        <v>13.824999999999999</v>
      </c>
      <c r="D93">
        <f t="shared" si="5"/>
        <v>-0.59999999999999964</v>
      </c>
      <c r="E93">
        <f t="shared" si="6"/>
        <v>0.59999999999999964</v>
      </c>
      <c r="F93">
        <f t="shared" si="7"/>
        <v>0.3599999999999996</v>
      </c>
      <c r="G93" s="6">
        <f t="shared" si="8"/>
        <v>4.5368620037807159E-2</v>
      </c>
    </row>
    <row r="94" spans="1:7" x14ac:dyDescent="0.25">
      <c r="A94" s="1" t="s">
        <v>93</v>
      </c>
      <c r="B94">
        <f>Planificare_Segment!C92</f>
        <v>12.34</v>
      </c>
      <c r="C94">
        <f t="shared" si="9"/>
        <v>12.92</v>
      </c>
      <c r="D94">
        <f t="shared" si="5"/>
        <v>-0.58000000000000007</v>
      </c>
      <c r="E94">
        <f t="shared" si="6"/>
        <v>0.58000000000000007</v>
      </c>
      <c r="F94">
        <f t="shared" si="7"/>
        <v>0.33640000000000009</v>
      </c>
      <c r="G94" s="6">
        <f t="shared" si="8"/>
        <v>4.7001620745542955E-2</v>
      </c>
    </row>
    <row r="95" spans="1:7" x14ac:dyDescent="0.25">
      <c r="A95" s="1" t="s">
        <v>94</v>
      </c>
      <c r="B95">
        <f>Planificare_Segment!C93</f>
        <v>12.66</v>
      </c>
      <c r="C95">
        <f t="shared" si="9"/>
        <v>12.782499999999999</v>
      </c>
      <c r="D95">
        <f t="shared" si="5"/>
        <v>-0.12249999999999872</v>
      </c>
      <c r="E95">
        <f t="shared" si="6"/>
        <v>0.12249999999999872</v>
      </c>
      <c r="F95">
        <f t="shared" si="7"/>
        <v>1.5006249999999687E-2</v>
      </c>
      <c r="G95" s="6">
        <f t="shared" si="8"/>
        <v>9.6761453396523468E-3</v>
      </c>
    </row>
    <row r="96" spans="1:7" x14ac:dyDescent="0.25">
      <c r="A96" s="1" t="s">
        <v>95</v>
      </c>
      <c r="B96">
        <f>Planificare_Segment!C94</f>
        <v>12.225</v>
      </c>
      <c r="C96">
        <f t="shared" si="9"/>
        <v>12.5</v>
      </c>
      <c r="D96">
        <f t="shared" si="5"/>
        <v>-0.27500000000000036</v>
      </c>
      <c r="E96">
        <f t="shared" si="6"/>
        <v>0.27500000000000036</v>
      </c>
      <c r="F96">
        <f t="shared" si="7"/>
        <v>7.5625000000000192E-2</v>
      </c>
      <c r="G96" s="6">
        <f t="shared" si="8"/>
        <v>2.2494887525562401E-2</v>
      </c>
    </row>
    <row r="97" spans="1:7" x14ac:dyDescent="0.25">
      <c r="A97" s="1" t="s">
        <v>96</v>
      </c>
      <c r="B97">
        <f>Planificare_Segment!C95</f>
        <v>11.3925</v>
      </c>
      <c r="C97">
        <f t="shared" si="9"/>
        <v>12.442499999999999</v>
      </c>
      <c r="D97">
        <f t="shared" si="5"/>
        <v>-1.0499999999999989</v>
      </c>
      <c r="E97">
        <f t="shared" si="6"/>
        <v>1.0499999999999989</v>
      </c>
      <c r="F97">
        <f t="shared" si="7"/>
        <v>1.1024999999999978</v>
      </c>
      <c r="G97" s="6">
        <f t="shared" si="8"/>
        <v>9.2165898617511427E-2</v>
      </c>
    </row>
    <row r="98" spans="1:7" x14ac:dyDescent="0.25">
      <c r="A98" s="1" t="s">
        <v>97</v>
      </c>
      <c r="B98">
        <f>Planificare_Segment!C96</f>
        <v>8.98</v>
      </c>
      <c r="C98">
        <f t="shared" si="9"/>
        <v>11.80875</v>
      </c>
      <c r="D98">
        <f t="shared" si="5"/>
        <v>-2.8287499999999994</v>
      </c>
      <c r="E98">
        <f t="shared" si="6"/>
        <v>2.8287499999999994</v>
      </c>
      <c r="F98">
        <f t="shared" si="7"/>
        <v>8.0018265624999962</v>
      </c>
      <c r="G98" s="6">
        <f t="shared" si="8"/>
        <v>0.31500556792873041</v>
      </c>
    </row>
    <row r="99" spans="1:7" x14ac:dyDescent="0.25">
      <c r="A99" s="1" t="s">
        <v>98</v>
      </c>
      <c r="B99">
        <f>Planificare_Segment!C97</f>
        <v>9.0250000000000004</v>
      </c>
      <c r="C99">
        <f t="shared" si="9"/>
        <v>10.186250000000001</v>
      </c>
      <c r="D99">
        <f t="shared" si="5"/>
        <v>-1.1612500000000008</v>
      </c>
      <c r="E99">
        <f t="shared" si="6"/>
        <v>1.1612500000000008</v>
      </c>
      <c r="F99">
        <f t="shared" si="7"/>
        <v>1.3485015625000019</v>
      </c>
      <c r="G99" s="6">
        <f t="shared" si="8"/>
        <v>0.12867036011080341</v>
      </c>
    </row>
    <row r="100" spans="1:7" x14ac:dyDescent="0.25">
      <c r="A100" s="1" t="s">
        <v>99</v>
      </c>
      <c r="B100">
        <f>Planificare_Segment!C98</f>
        <v>9.31</v>
      </c>
      <c r="C100">
        <f t="shared" si="9"/>
        <v>9.0025000000000013</v>
      </c>
      <c r="D100">
        <f t="shared" si="5"/>
        <v>0.30749999999999922</v>
      </c>
      <c r="E100">
        <f t="shared" si="6"/>
        <v>0.30749999999999922</v>
      </c>
      <c r="F100">
        <f t="shared" si="7"/>
        <v>9.4556249999999523E-2</v>
      </c>
      <c r="G100" s="6">
        <f t="shared" si="8"/>
        <v>3.3029001074113773E-2</v>
      </c>
    </row>
    <row r="101" spans="1:7" x14ac:dyDescent="0.25">
      <c r="A101" s="1" t="s">
        <v>100</v>
      </c>
      <c r="B101">
        <f>Planificare_Segment!C99</f>
        <v>4.07</v>
      </c>
      <c r="C101">
        <f t="shared" si="9"/>
        <v>9.1675000000000004</v>
      </c>
      <c r="D101">
        <f t="shared" si="5"/>
        <v>-5.0975000000000001</v>
      </c>
      <c r="E101">
        <f t="shared" si="6"/>
        <v>5.0975000000000001</v>
      </c>
      <c r="F101">
        <f t="shared" si="7"/>
        <v>25.984506250000003</v>
      </c>
      <c r="G101" s="6">
        <f t="shared" si="8"/>
        <v>1.2524570024570023</v>
      </c>
    </row>
    <row r="102" spans="1:7" x14ac:dyDescent="0.25">
      <c r="A102" s="1" t="s">
        <v>101</v>
      </c>
      <c r="B102">
        <f>Planificare_Segment!C100</f>
        <v>3</v>
      </c>
      <c r="C102">
        <f t="shared" si="9"/>
        <v>6.69</v>
      </c>
      <c r="D102">
        <f t="shared" si="5"/>
        <v>-3.6900000000000004</v>
      </c>
      <c r="E102">
        <f t="shared" si="6"/>
        <v>3.6900000000000004</v>
      </c>
      <c r="F102">
        <f t="shared" si="7"/>
        <v>13.616100000000003</v>
      </c>
      <c r="G102" s="6">
        <f t="shared" si="8"/>
        <v>1.2300000000000002</v>
      </c>
    </row>
    <row r="103" spans="1:7" x14ac:dyDescent="0.25">
      <c r="A103" s="1" t="s">
        <v>102</v>
      </c>
      <c r="B103">
        <f>Planificare_Segment!C101</f>
        <v>4.5019999999999998</v>
      </c>
      <c r="C103">
        <f t="shared" si="9"/>
        <v>3.5350000000000001</v>
      </c>
      <c r="D103">
        <f t="shared" si="5"/>
        <v>0.96699999999999964</v>
      </c>
      <c r="E103">
        <f t="shared" si="6"/>
        <v>0.96699999999999964</v>
      </c>
      <c r="F103">
        <f t="shared" si="7"/>
        <v>0.93508899999999928</v>
      </c>
      <c r="G103" s="6">
        <f t="shared" si="8"/>
        <v>0.21479342514438021</v>
      </c>
    </row>
    <row r="104" spans="1:7" x14ac:dyDescent="0.25">
      <c r="A104" s="1" t="s">
        <v>103</v>
      </c>
      <c r="B104">
        <f>Planificare_Segment!C102</f>
        <v>4.7770000000000001</v>
      </c>
      <c r="C104">
        <f t="shared" si="9"/>
        <v>3.7509999999999999</v>
      </c>
      <c r="D104">
        <f t="shared" si="5"/>
        <v>1.0260000000000002</v>
      </c>
      <c r="E104">
        <f t="shared" si="6"/>
        <v>1.0260000000000002</v>
      </c>
      <c r="F104">
        <f t="shared" si="7"/>
        <v>1.0526760000000006</v>
      </c>
      <c r="G104" s="6">
        <f t="shared" si="8"/>
        <v>0.21477915009420143</v>
      </c>
    </row>
    <row r="105" spans="1:7" x14ac:dyDescent="0.25">
      <c r="A105" s="1" t="s">
        <v>104</v>
      </c>
      <c r="B105">
        <f>Planificare_Segment!C103</f>
        <v>4.9400000000000004</v>
      </c>
      <c r="C105">
        <f t="shared" si="9"/>
        <v>4.6395</v>
      </c>
      <c r="D105">
        <f t="shared" si="5"/>
        <v>0.30050000000000043</v>
      </c>
      <c r="E105">
        <f t="shared" si="6"/>
        <v>0.30050000000000043</v>
      </c>
      <c r="F105">
        <f t="shared" si="7"/>
        <v>9.0300250000000262E-2</v>
      </c>
      <c r="G105" s="6">
        <f t="shared" si="8"/>
        <v>6.0829959514170126E-2</v>
      </c>
    </row>
    <row r="106" spans="1:7" x14ac:dyDescent="0.25">
      <c r="A106" s="1" t="s">
        <v>105</v>
      </c>
      <c r="B106">
        <f>Planificare_Segment!C104</f>
        <v>4.97</v>
      </c>
      <c r="C106">
        <f t="shared" si="9"/>
        <v>4.8585000000000003</v>
      </c>
      <c r="D106">
        <f t="shared" si="5"/>
        <v>0.11149999999999949</v>
      </c>
      <c r="E106">
        <f t="shared" si="6"/>
        <v>0.11149999999999949</v>
      </c>
      <c r="F106">
        <f t="shared" si="7"/>
        <v>1.2432249999999886E-2</v>
      </c>
      <c r="G106" s="6">
        <f t="shared" si="8"/>
        <v>2.2434607645875151E-2</v>
      </c>
    </row>
    <row r="107" spans="1:7" x14ac:dyDescent="0.25">
      <c r="A107" s="1" t="s">
        <v>106</v>
      </c>
      <c r="B107">
        <f>Planificare_Segment!C105</f>
        <v>3.915</v>
      </c>
      <c r="C107">
        <f t="shared" si="9"/>
        <v>4.9550000000000001</v>
      </c>
      <c r="D107">
        <f t="shared" si="5"/>
        <v>-1.04</v>
      </c>
      <c r="E107">
        <f t="shared" si="6"/>
        <v>1.04</v>
      </c>
      <c r="F107">
        <f t="shared" si="7"/>
        <v>1.0816000000000001</v>
      </c>
      <c r="G107" s="6">
        <f t="shared" si="8"/>
        <v>0.26564495530012772</v>
      </c>
    </row>
    <row r="108" spans="1:7" x14ac:dyDescent="0.25">
      <c r="A108" s="1" t="s">
        <v>107</v>
      </c>
      <c r="B108">
        <f>Planificare_Segment!C106</f>
        <v>4.8099999999999996</v>
      </c>
      <c r="C108">
        <f t="shared" si="9"/>
        <v>4.4424999999999999</v>
      </c>
      <c r="D108">
        <f t="shared" si="5"/>
        <v>0.36749999999999972</v>
      </c>
      <c r="E108">
        <f t="shared" si="6"/>
        <v>0.36749999999999972</v>
      </c>
      <c r="F108">
        <f t="shared" si="7"/>
        <v>0.13505624999999979</v>
      </c>
      <c r="G108" s="6">
        <f t="shared" si="8"/>
        <v>7.6403326403326352E-2</v>
      </c>
    </row>
    <row r="109" spans="1:7" x14ac:dyDescent="0.25">
      <c r="A109" s="1" t="s">
        <v>108</v>
      </c>
      <c r="B109">
        <f>Planificare_Segment!C107</f>
        <v>4.79</v>
      </c>
      <c r="C109">
        <f t="shared" si="9"/>
        <v>4.3624999999999998</v>
      </c>
      <c r="D109">
        <f t="shared" si="5"/>
        <v>0.42750000000000021</v>
      </c>
      <c r="E109">
        <f t="shared" si="6"/>
        <v>0.42750000000000021</v>
      </c>
      <c r="F109">
        <f t="shared" si="7"/>
        <v>0.18275625000000018</v>
      </c>
      <c r="G109" s="6">
        <f t="shared" si="8"/>
        <v>8.9248434237995874E-2</v>
      </c>
    </row>
    <row r="110" spans="1:7" x14ac:dyDescent="0.25">
      <c r="A110" s="1" t="s">
        <v>109</v>
      </c>
      <c r="B110">
        <f>Planificare_Segment!C108</f>
        <v>5.085</v>
      </c>
      <c r="C110">
        <f t="shared" si="9"/>
        <v>4.8</v>
      </c>
      <c r="D110">
        <f t="shared" si="5"/>
        <v>0.28500000000000014</v>
      </c>
      <c r="E110">
        <f t="shared" si="6"/>
        <v>0.28500000000000014</v>
      </c>
      <c r="F110">
        <f t="shared" si="7"/>
        <v>8.1225000000000075E-2</v>
      </c>
      <c r="G110" s="6">
        <f t="shared" si="8"/>
        <v>5.6047197640118021E-2</v>
      </c>
    </row>
    <row r="111" spans="1:7" x14ac:dyDescent="0.25">
      <c r="A111" s="1" t="s">
        <v>110</v>
      </c>
      <c r="B111">
        <f>Planificare_Segment!C109</f>
        <v>4.9550000000000001</v>
      </c>
      <c r="C111">
        <f t="shared" si="9"/>
        <v>4.9375</v>
      </c>
      <c r="D111">
        <f t="shared" si="5"/>
        <v>1.7500000000000071E-2</v>
      </c>
      <c r="E111">
        <f t="shared" si="6"/>
        <v>1.7500000000000071E-2</v>
      </c>
      <c r="F111">
        <f t="shared" si="7"/>
        <v>3.0625000000000248E-4</v>
      </c>
      <c r="G111" s="6">
        <f t="shared" si="8"/>
        <v>3.5317860746720627E-3</v>
      </c>
    </row>
    <row r="112" spans="1:7" x14ac:dyDescent="0.25">
      <c r="A112" s="1" t="s">
        <v>111</v>
      </c>
      <c r="B112">
        <f>Planificare_Segment!C110</f>
        <v>10.44</v>
      </c>
      <c r="C112">
        <f t="shared" si="9"/>
        <v>5.0199999999999996</v>
      </c>
      <c r="D112">
        <f t="shared" si="5"/>
        <v>5.42</v>
      </c>
      <c r="E112">
        <f t="shared" si="6"/>
        <v>5.42</v>
      </c>
      <c r="F112">
        <f t="shared" si="7"/>
        <v>29.3764</v>
      </c>
      <c r="G112" s="6">
        <f t="shared" si="8"/>
        <v>0.51915708812260541</v>
      </c>
    </row>
    <row r="113" spans="1:7" x14ac:dyDescent="0.25">
      <c r="A113" s="1" t="s">
        <v>112</v>
      </c>
      <c r="B113">
        <f>Planificare_Segment!C111</f>
        <v>9.9149999999999991</v>
      </c>
      <c r="C113">
        <f t="shared" si="9"/>
        <v>7.6974999999999998</v>
      </c>
      <c r="D113">
        <f t="shared" si="5"/>
        <v>2.2174999999999994</v>
      </c>
      <c r="E113">
        <f t="shared" si="6"/>
        <v>2.2174999999999994</v>
      </c>
      <c r="F113">
        <f t="shared" si="7"/>
        <v>4.9173062499999975</v>
      </c>
      <c r="G113" s="6">
        <f t="shared" si="8"/>
        <v>0.22365103378719109</v>
      </c>
    </row>
    <row r="114" spans="1:7" x14ac:dyDescent="0.25">
      <c r="A114" s="1" t="s">
        <v>113</v>
      </c>
      <c r="B114">
        <f>Planificare_Segment!C112</f>
        <v>10.33</v>
      </c>
      <c r="C114">
        <f t="shared" si="9"/>
        <v>10.177499999999998</v>
      </c>
      <c r="D114">
        <f t="shared" si="5"/>
        <v>0.15250000000000163</v>
      </c>
      <c r="E114">
        <f t="shared" si="6"/>
        <v>0.15250000000000163</v>
      </c>
      <c r="F114">
        <f t="shared" si="7"/>
        <v>2.3256250000000499E-2</v>
      </c>
      <c r="G114" s="6">
        <f t="shared" si="8"/>
        <v>1.4762826718296382E-2</v>
      </c>
    </row>
    <row r="115" spans="1:7" x14ac:dyDescent="0.25">
      <c r="A115" s="1" t="s">
        <v>114</v>
      </c>
      <c r="B115">
        <f>Planificare_Segment!C113</f>
        <v>10.119999999999999</v>
      </c>
      <c r="C115">
        <f t="shared" si="9"/>
        <v>10.122499999999999</v>
      </c>
      <c r="D115">
        <f t="shared" si="5"/>
        <v>-2.4999999999995026E-3</v>
      </c>
      <c r="E115">
        <f t="shared" si="6"/>
        <v>2.4999999999995026E-3</v>
      </c>
      <c r="F115">
        <f t="shared" si="7"/>
        <v>6.2499999999975134E-6</v>
      </c>
      <c r="G115" s="6">
        <f t="shared" si="8"/>
        <v>2.4703557312248051E-4</v>
      </c>
    </row>
    <row r="116" spans="1:7" x14ac:dyDescent="0.25">
      <c r="A116" s="1" t="s">
        <v>115</v>
      </c>
      <c r="B116">
        <f>Planificare_Segment!C114</f>
        <v>10.29</v>
      </c>
      <c r="C116">
        <f t="shared" si="9"/>
        <v>10.225</v>
      </c>
      <c r="D116">
        <f t="shared" si="5"/>
        <v>6.4999999999999503E-2</v>
      </c>
      <c r="E116">
        <f t="shared" si="6"/>
        <v>6.4999999999999503E-2</v>
      </c>
      <c r="F116">
        <f t="shared" si="7"/>
        <v>4.2249999999999354E-3</v>
      </c>
      <c r="G116" s="6">
        <f t="shared" si="8"/>
        <v>6.316812439261371E-3</v>
      </c>
    </row>
    <row r="117" spans="1:7" x14ac:dyDescent="0.25">
      <c r="A117" s="1" t="s">
        <v>116</v>
      </c>
      <c r="B117">
        <f>Planificare_Segment!C115</f>
        <v>9.8049999999999997</v>
      </c>
      <c r="C117">
        <f t="shared" si="9"/>
        <v>10.204999999999998</v>
      </c>
      <c r="D117">
        <f t="shared" si="5"/>
        <v>-0.39999999999999858</v>
      </c>
      <c r="E117">
        <f t="shared" si="6"/>
        <v>0.39999999999999858</v>
      </c>
      <c r="F117">
        <f t="shared" si="7"/>
        <v>0.15999999999999887</v>
      </c>
      <c r="G117" s="6">
        <f t="shared" si="8"/>
        <v>4.0795512493625556E-2</v>
      </c>
    </row>
    <row r="118" spans="1:7" x14ac:dyDescent="0.25">
      <c r="A118" s="1" t="s">
        <v>117</v>
      </c>
      <c r="B118">
        <f>Planificare_Segment!C116</f>
        <v>9.5500000000000007</v>
      </c>
      <c r="C118">
        <f t="shared" si="9"/>
        <v>10.047499999999999</v>
      </c>
      <c r="D118">
        <f t="shared" si="5"/>
        <v>-0.49749999999999872</v>
      </c>
      <c r="E118">
        <f t="shared" si="6"/>
        <v>0.49749999999999872</v>
      </c>
      <c r="F118">
        <f t="shared" si="7"/>
        <v>0.24750624999999873</v>
      </c>
      <c r="G118" s="6">
        <f t="shared" si="8"/>
        <v>5.2094240837696197E-2</v>
      </c>
    </row>
    <row r="119" spans="1:7" x14ac:dyDescent="0.25">
      <c r="A119" s="1"/>
      <c r="C119">
        <f t="shared" si="9"/>
        <v>9.6775000000000002</v>
      </c>
      <c r="D119">
        <f>B119-C119</f>
        <v>-9.6775000000000002</v>
      </c>
      <c r="E119">
        <f>ABS(D119)</f>
        <v>9.6775000000000002</v>
      </c>
      <c r="F119">
        <f>D119^2</f>
        <v>93.654006250000009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19"/>
  <sheetViews>
    <sheetView workbookViewId="0">
      <selection activeCell="G3" sqref="G3"/>
    </sheetView>
  </sheetViews>
  <sheetFormatPr defaultRowHeight="15" x14ac:dyDescent="0.25"/>
  <cols>
    <col min="1" max="1" width="13" bestFit="1" customWidth="1"/>
    <col min="2" max="2" width="18" bestFit="1" customWidth="1"/>
    <col min="3" max="3" width="10.7109375" bestFit="1" customWidth="1"/>
    <col min="4" max="4" width="9" bestFit="1" customWidth="1"/>
    <col min="5" max="5" width="8" bestFit="1" customWidth="1"/>
    <col min="6" max="6" width="12" bestFit="1" customWidth="1"/>
    <col min="7" max="7" width="12" style="6" bestFit="1" customWidth="1"/>
  </cols>
  <sheetData>
    <row r="1" spans="1:9" x14ac:dyDescent="0.25">
      <c r="A1" t="s">
        <v>0</v>
      </c>
      <c r="B1" t="s">
        <v>141</v>
      </c>
      <c r="C1" t="s">
        <v>142</v>
      </c>
      <c r="D1" t="s">
        <v>143</v>
      </c>
      <c r="E1" t="s">
        <v>119</v>
      </c>
      <c r="F1" t="s">
        <v>120</v>
      </c>
      <c r="G1" s="6" t="s">
        <v>121</v>
      </c>
      <c r="I1" t="s">
        <v>122</v>
      </c>
    </row>
    <row r="2" spans="1:9" x14ac:dyDescent="0.25">
      <c r="E2">
        <f>AVERAGE(E7:E118)</f>
        <v>1.7370055220932732</v>
      </c>
      <c r="F2">
        <f>AVERAGE(F7:F118)</f>
        <v>7.1041961580368929</v>
      </c>
      <c r="G2" s="6">
        <f>AVERAGE(G7:G118)</f>
        <v>0.15320873770638507</v>
      </c>
      <c r="I2">
        <v>0.98563000000000001</v>
      </c>
    </row>
    <row r="4" spans="1:9" x14ac:dyDescent="0.25">
      <c r="A4" s="1" t="s">
        <v>3</v>
      </c>
      <c r="B4">
        <f>Planificare_Segment!C2</f>
        <v>10.37</v>
      </c>
      <c r="C4">
        <f>B4</f>
        <v>10.37</v>
      </c>
    </row>
    <row r="5" spans="1:9" x14ac:dyDescent="0.25">
      <c r="A5" s="1" t="s">
        <v>4</v>
      </c>
      <c r="B5">
        <f>Planificare_Segment!C3</f>
        <v>13.68</v>
      </c>
      <c r="C5">
        <f>($I$2*B4)+(1-$I$2)*C4</f>
        <v>10.37</v>
      </c>
    </row>
    <row r="6" spans="1:9" x14ac:dyDescent="0.25">
      <c r="A6" s="1" t="s">
        <v>5</v>
      </c>
      <c r="B6">
        <f>Planificare_Segment!C4</f>
        <v>13.89</v>
      </c>
      <c r="C6">
        <f t="shared" ref="C6:C69" si="0">($I$2*B5)+(1-$I$2)*C5</f>
        <v>13.632435299999999</v>
      </c>
    </row>
    <row r="7" spans="1:9" x14ac:dyDescent="0.25">
      <c r="A7" s="1" t="s">
        <v>6</v>
      </c>
      <c r="B7">
        <f>Planificare_Segment!C5</f>
        <v>10.68</v>
      </c>
      <c r="C7">
        <f t="shared" si="0"/>
        <v>13.886298795261002</v>
      </c>
      <c r="D7">
        <f t="shared" ref="D7:D69" si="1">B7-C7</f>
        <v>-3.2062987952610023</v>
      </c>
      <c r="E7">
        <f t="shared" ref="E7:E69" si="2">ABS(D7)</f>
        <v>3.2062987952610023</v>
      </c>
      <c r="F7">
        <f t="shared" ref="F7:F69" si="3">D7^2</f>
        <v>10.280351964492155</v>
      </c>
      <c r="G7" s="6">
        <f t="shared" ref="G7:G69" si="4">E7/B7</f>
        <v>0.3002152430019665</v>
      </c>
    </row>
    <row r="8" spans="1:9" x14ac:dyDescent="0.25">
      <c r="A8" s="1" t="s">
        <v>7</v>
      </c>
      <c r="B8">
        <f>Planificare_Segment!C6</f>
        <v>17.475000000000001</v>
      </c>
      <c r="C8">
        <f t="shared" si="0"/>
        <v>10.7260745136879</v>
      </c>
      <c r="D8">
        <f t="shared" si="1"/>
        <v>6.7489254863121015</v>
      </c>
      <c r="E8">
        <f t="shared" si="2"/>
        <v>6.7489254863121015</v>
      </c>
      <c r="F8">
        <f t="shared" si="3"/>
        <v>45.547995219793037</v>
      </c>
      <c r="G8" s="6">
        <f t="shared" si="4"/>
        <v>0.38620460579754512</v>
      </c>
    </row>
    <row r="9" spans="1:9" x14ac:dyDescent="0.25">
      <c r="A9" s="1" t="s">
        <v>8</v>
      </c>
      <c r="B9">
        <f>Planificare_Segment!C7</f>
        <v>14.51</v>
      </c>
      <c r="C9">
        <f t="shared" si="0"/>
        <v>17.378017940761698</v>
      </c>
      <c r="D9">
        <f t="shared" si="1"/>
        <v>-2.8680179407616979</v>
      </c>
      <c r="E9">
        <f t="shared" si="2"/>
        <v>2.8680179407616979</v>
      </c>
      <c r="F9">
        <f t="shared" si="3"/>
        <v>8.2255269085309699</v>
      </c>
      <c r="G9" s="6">
        <f t="shared" si="4"/>
        <v>0.19765802486297021</v>
      </c>
    </row>
    <row r="10" spans="1:9" x14ac:dyDescent="0.25">
      <c r="A10" s="1" t="s">
        <v>9</v>
      </c>
      <c r="B10">
        <f>Planificare_Segment!C8</f>
        <v>16.100000000000001</v>
      </c>
      <c r="C10">
        <f t="shared" si="0"/>
        <v>14.551213417808746</v>
      </c>
      <c r="D10">
        <f t="shared" si="1"/>
        <v>1.548786582191255</v>
      </c>
      <c r="E10">
        <f t="shared" si="2"/>
        <v>1.548786582191255</v>
      </c>
      <c r="F10">
        <f t="shared" si="3"/>
        <v>2.3987398771756689</v>
      </c>
      <c r="G10" s="6">
        <f t="shared" si="4"/>
        <v>9.619792435970527E-2</v>
      </c>
    </row>
    <row r="11" spans="1:9" x14ac:dyDescent="0.25">
      <c r="A11" s="1" t="s">
        <v>10</v>
      </c>
      <c r="B11">
        <f>Planificare_Segment!C9</f>
        <v>16.09</v>
      </c>
      <c r="C11">
        <f t="shared" si="0"/>
        <v>16.077743936813913</v>
      </c>
      <c r="D11">
        <f t="shared" si="1"/>
        <v>1.2256063186086408E-2</v>
      </c>
      <c r="E11">
        <f t="shared" si="2"/>
        <v>1.2256063186086408E-2</v>
      </c>
      <c r="F11">
        <f t="shared" si="3"/>
        <v>1.502110848213425E-4</v>
      </c>
      <c r="G11" s="6">
        <f t="shared" si="4"/>
        <v>7.6171927819057854E-4</v>
      </c>
    </row>
    <row r="12" spans="1:9" x14ac:dyDescent="0.25">
      <c r="A12" s="1" t="s">
        <v>11</v>
      </c>
      <c r="B12">
        <f>Planificare_Segment!C10</f>
        <v>16.239999999999998</v>
      </c>
      <c r="C12">
        <f t="shared" si="0"/>
        <v>16.089823880372016</v>
      </c>
      <c r="D12">
        <f t="shared" si="1"/>
        <v>0.15017611962798227</v>
      </c>
      <c r="E12">
        <f t="shared" si="2"/>
        <v>0.15017611962798227</v>
      </c>
      <c r="F12">
        <f t="shared" si="3"/>
        <v>2.2552866906518042E-2</v>
      </c>
      <c r="G12" s="6">
        <f t="shared" si="4"/>
        <v>9.2472980066491562E-3</v>
      </c>
    </row>
    <row r="13" spans="1:9" x14ac:dyDescent="0.25">
      <c r="A13" s="1" t="s">
        <v>12</v>
      </c>
      <c r="B13">
        <f>Planificare_Segment!C11</f>
        <v>16.25</v>
      </c>
      <c r="C13">
        <f t="shared" si="0"/>
        <v>16.237841969160943</v>
      </c>
      <c r="D13">
        <f t="shared" si="1"/>
        <v>1.2158030839056977E-2</v>
      </c>
      <c r="E13">
        <f t="shared" si="2"/>
        <v>1.2158030839056977E-2</v>
      </c>
      <c r="F13">
        <f t="shared" si="3"/>
        <v>1.478177138834605E-4</v>
      </c>
      <c r="G13" s="6">
        <f t="shared" si="4"/>
        <v>7.4818651317273702E-4</v>
      </c>
    </row>
    <row r="14" spans="1:9" x14ac:dyDescent="0.25">
      <c r="A14" s="1" t="s">
        <v>13</v>
      </c>
      <c r="B14">
        <f>Planificare_Segment!C12</f>
        <v>16.295000000000002</v>
      </c>
      <c r="C14">
        <f t="shared" si="0"/>
        <v>16.249825289096844</v>
      </c>
      <c r="D14">
        <f t="shared" si="1"/>
        <v>4.5174710903157944E-2</v>
      </c>
      <c r="E14">
        <f t="shared" si="2"/>
        <v>4.5174710903157944E-2</v>
      </c>
      <c r="F14">
        <f t="shared" si="3"/>
        <v>2.0407545051838974E-3</v>
      </c>
      <c r="G14" s="6">
        <f t="shared" si="4"/>
        <v>2.7723050569596771E-3</v>
      </c>
    </row>
    <row r="15" spans="1:9" x14ac:dyDescent="0.25">
      <c r="A15" s="1" t="s">
        <v>14</v>
      </c>
      <c r="B15">
        <f>Planificare_Segment!C13</f>
        <v>16.5</v>
      </c>
      <c r="C15">
        <f t="shared" si="0"/>
        <v>16.294350839404323</v>
      </c>
      <c r="D15">
        <f t="shared" si="1"/>
        <v>0.20564916059567651</v>
      </c>
      <c r="E15">
        <f t="shared" si="2"/>
        <v>0.20564916059567651</v>
      </c>
      <c r="F15">
        <f t="shared" si="3"/>
        <v>4.2291577253706344E-2</v>
      </c>
      <c r="G15" s="6">
        <f t="shared" si="4"/>
        <v>1.246358549064706E-2</v>
      </c>
    </row>
    <row r="16" spans="1:9" x14ac:dyDescent="0.25">
      <c r="A16" s="1" t="s">
        <v>15</v>
      </c>
      <c r="B16">
        <f>Planificare_Segment!C14</f>
        <v>16.420000000000002</v>
      </c>
      <c r="C16">
        <f t="shared" si="0"/>
        <v>16.497044821562241</v>
      </c>
      <c r="D16">
        <f t="shared" si="1"/>
        <v>-7.7044821562239463E-2</v>
      </c>
      <c r="E16">
        <f t="shared" si="2"/>
        <v>7.7044821562239463E-2</v>
      </c>
      <c r="F16">
        <f t="shared" si="3"/>
        <v>5.9359045295573187E-3</v>
      </c>
      <c r="G16" s="6">
        <f t="shared" si="4"/>
        <v>4.6921328600633043E-3</v>
      </c>
    </row>
    <row r="17" spans="1:7" x14ac:dyDescent="0.25">
      <c r="A17" s="1" t="s">
        <v>16</v>
      </c>
      <c r="B17">
        <f>Planificare_Segment!C15</f>
        <v>11.85</v>
      </c>
      <c r="C17">
        <f t="shared" si="0"/>
        <v>16.421107134085855</v>
      </c>
      <c r="D17">
        <f t="shared" si="1"/>
        <v>-4.5711071340858549</v>
      </c>
      <c r="E17">
        <f t="shared" si="2"/>
        <v>4.5711071340858549</v>
      </c>
      <c r="F17">
        <f t="shared" si="3"/>
        <v>20.895020431290597</v>
      </c>
      <c r="G17" s="6">
        <f t="shared" si="4"/>
        <v>0.38574743747559959</v>
      </c>
    </row>
    <row r="18" spans="1:7" x14ac:dyDescent="0.25">
      <c r="A18" s="1" t="s">
        <v>17</v>
      </c>
      <c r="B18">
        <f>Planificare_Segment!C16</f>
        <v>14.925700000000001</v>
      </c>
      <c r="C18">
        <f t="shared" si="0"/>
        <v>11.915686809516814</v>
      </c>
      <c r="D18">
        <f t="shared" si="1"/>
        <v>3.0100131904831873</v>
      </c>
      <c r="E18">
        <f t="shared" si="2"/>
        <v>3.0100131904831873</v>
      </c>
      <c r="F18">
        <f t="shared" si="3"/>
        <v>9.0601794068827761</v>
      </c>
      <c r="G18" s="6">
        <f t="shared" si="4"/>
        <v>0.2016664672667404</v>
      </c>
    </row>
    <row r="19" spans="1:7" x14ac:dyDescent="0.25">
      <c r="A19" s="1" t="s">
        <v>18</v>
      </c>
      <c r="B19">
        <f>Planificare_Segment!C17</f>
        <v>9.7149999999999999</v>
      </c>
      <c r="C19">
        <f t="shared" si="0"/>
        <v>14.882446110452758</v>
      </c>
      <c r="D19">
        <f t="shared" si="1"/>
        <v>-5.167446110452758</v>
      </c>
      <c r="E19">
        <f t="shared" si="2"/>
        <v>5.167446110452758</v>
      </c>
      <c r="F19">
        <f t="shared" si="3"/>
        <v>26.702499304433339</v>
      </c>
      <c r="G19" s="6">
        <f t="shared" si="4"/>
        <v>0.53190387137959427</v>
      </c>
    </row>
    <row r="20" spans="1:7" x14ac:dyDescent="0.25">
      <c r="A20" s="1" t="s">
        <v>19</v>
      </c>
      <c r="B20">
        <f>Planificare_Segment!C18</f>
        <v>13.76</v>
      </c>
      <c r="C20">
        <f t="shared" si="0"/>
        <v>9.7892562006072055</v>
      </c>
      <c r="D20">
        <f t="shared" si="1"/>
        <v>3.9707437993927943</v>
      </c>
      <c r="E20">
        <f t="shared" si="2"/>
        <v>3.9707437993927943</v>
      </c>
      <c r="F20">
        <f t="shared" si="3"/>
        <v>15.766806320416324</v>
      </c>
      <c r="G20" s="6">
        <f t="shared" si="4"/>
        <v>0.28857149704889495</v>
      </c>
    </row>
    <row r="21" spans="1:7" x14ac:dyDescent="0.25">
      <c r="A21" s="1" t="s">
        <v>20</v>
      </c>
      <c r="B21">
        <f>Planificare_Segment!C19</f>
        <v>13.244999999999999</v>
      </c>
      <c r="C21">
        <f t="shared" si="0"/>
        <v>13.702940411602725</v>
      </c>
      <c r="D21">
        <f t="shared" si="1"/>
        <v>-0.45794041160272592</v>
      </c>
      <c r="E21">
        <f t="shared" si="2"/>
        <v>0.45794041160272592</v>
      </c>
      <c r="F21">
        <f t="shared" si="3"/>
        <v>0.20970942057887404</v>
      </c>
      <c r="G21" s="6">
        <f t="shared" si="4"/>
        <v>3.4574587512474587E-2</v>
      </c>
    </row>
    <row r="22" spans="1:7" x14ac:dyDescent="0.25">
      <c r="A22" s="1" t="s">
        <v>21</v>
      </c>
      <c r="B22">
        <f>Planificare_Segment!C20</f>
        <v>13.395</v>
      </c>
      <c r="C22">
        <f t="shared" si="0"/>
        <v>13.25158060371473</v>
      </c>
      <c r="D22">
        <f t="shared" si="1"/>
        <v>0.14341939628526923</v>
      </c>
      <c r="E22">
        <f t="shared" si="2"/>
        <v>0.14341939628526923</v>
      </c>
      <c r="F22">
        <f t="shared" si="3"/>
        <v>2.0569123230831099E-2</v>
      </c>
      <c r="G22" s="6">
        <f t="shared" si="4"/>
        <v>1.0706935146343355E-2</v>
      </c>
    </row>
    <row r="23" spans="1:7" x14ac:dyDescent="0.25">
      <c r="A23" s="1" t="s">
        <v>22</v>
      </c>
      <c r="B23">
        <f>Planificare_Segment!C21</f>
        <v>14.14</v>
      </c>
      <c r="C23">
        <f t="shared" si="0"/>
        <v>13.39293906327538</v>
      </c>
      <c r="D23">
        <f t="shared" si="1"/>
        <v>0.74706093672462082</v>
      </c>
      <c r="E23">
        <f t="shared" si="2"/>
        <v>0.74706093672462082</v>
      </c>
      <c r="F23">
        <f t="shared" si="3"/>
        <v>0.55810004317986794</v>
      </c>
      <c r="G23" s="6">
        <f t="shared" si="4"/>
        <v>5.2833163841910946E-2</v>
      </c>
    </row>
    <row r="24" spans="1:7" x14ac:dyDescent="0.25">
      <c r="A24" s="1" t="s">
        <v>23</v>
      </c>
      <c r="B24">
        <f>Planificare_Segment!C22</f>
        <v>14.256</v>
      </c>
      <c r="C24">
        <f t="shared" si="0"/>
        <v>14.129264734339269</v>
      </c>
      <c r="D24">
        <f t="shared" si="1"/>
        <v>0.12673526566073079</v>
      </c>
      <c r="E24">
        <f t="shared" si="2"/>
        <v>0.12673526566073079</v>
      </c>
      <c r="F24">
        <f t="shared" si="3"/>
        <v>1.6061827562096009E-2</v>
      </c>
      <c r="G24" s="6">
        <f t="shared" si="4"/>
        <v>8.8899597124530577E-3</v>
      </c>
    </row>
    <row r="25" spans="1:7" x14ac:dyDescent="0.25">
      <c r="A25" s="1" t="s">
        <v>24</v>
      </c>
      <c r="B25">
        <f>Planificare_Segment!C23</f>
        <v>7.57</v>
      </c>
      <c r="C25">
        <f t="shared" si="0"/>
        <v>14.254178814232455</v>
      </c>
      <c r="D25">
        <f t="shared" si="1"/>
        <v>-6.684178814232455</v>
      </c>
      <c r="E25">
        <f t="shared" si="2"/>
        <v>6.684178814232455</v>
      </c>
      <c r="F25">
        <f t="shared" si="3"/>
        <v>44.67824642063399</v>
      </c>
      <c r="G25" s="6">
        <f t="shared" si="4"/>
        <v>0.88298267030811817</v>
      </c>
    </row>
    <row r="26" spans="1:7" x14ac:dyDescent="0.25">
      <c r="A26" s="1" t="s">
        <v>25</v>
      </c>
      <c r="B26">
        <f>Planificare_Segment!C24</f>
        <v>12.61</v>
      </c>
      <c r="C26">
        <f t="shared" si="0"/>
        <v>7.6660516495605204</v>
      </c>
      <c r="D26">
        <f t="shared" si="1"/>
        <v>4.943948350439479</v>
      </c>
      <c r="E26">
        <f t="shared" si="2"/>
        <v>4.943948350439479</v>
      </c>
      <c r="F26">
        <f t="shared" si="3"/>
        <v>24.442625291813247</v>
      </c>
      <c r="G26" s="6">
        <f t="shared" si="4"/>
        <v>0.39206568996347974</v>
      </c>
    </row>
    <row r="27" spans="1:7" x14ac:dyDescent="0.25">
      <c r="A27" s="1" t="s">
        <v>26</v>
      </c>
      <c r="B27">
        <f>Planificare_Segment!C25</f>
        <v>14.84</v>
      </c>
      <c r="C27">
        <f t="shared" si="0"/>
        <v>12.538955462204184</v>
      </c>
      <c r="D27">
        <f t="shared" si="1"/>
        <v>2.301044537795816</v>
      </c>
      <c r="E27">
        <f t="shared" si="2"/>
        <v>2.301044537795816</v>
      </c>
      <c r="F27">
        <f t="shared" si="3"/>
        <v>5.2948059649199601</v>
      </c>
      <c r="G27" s="6">
        <f t="shared" si="4"/>
        <v>0.15505690955497411</v>
      </c>
    </row>
    <row r="28" spans="1:7" x14ac:dyDescent="0.25">
      <c r="A28" s="1" t="s">
        <v>27</v>
      </c>
      <c r="B28">
        <f>Planificare_Segment!C26</f>
        <v>15.54</v>
      </c>
      <c r="C28">
        <f t="shared" si="0"/>
        <v>14.806933989991874</v>
      </c>
      <c r="D28">
        <f t="shared" si="1"/>
        <v>0.73306601000812499</v>
      </c>
      <c r="E28">
        <f t="shared" si="2"/>
        <v>0.73306601000812499</v>
      </c>
      <c r="F28">
        <f t="shared" si="3"/>
        <v>0.53738577502923246</v>
      </c>
      <c r="G28" s="6">
        <f t="shared" si="4"/>
        <v>4.7172844916867761E-2</v>
      </c>
    </row>
    <row r="29" spans="1:7" x14ac:dyDescent="0.25">
      <c r="A29" s="1" t="s">
        <v>28</v>
      </c>
      <c r="B29">
        <f>Planificare_Segment!C27</f>
        <v>15.375</v>
      </c>
      <c r="C29">
        <f t="shared" si="0"/>
        <v>15.529465841436183</v>
      </c>
      <c r="D29">
        <f t="shared" si="1"/>
        <v>-0.15446584143618303</v>
      </c>
      <c r="E29">
        <f t="shared" si="2"/>
        <v>0.15446584143618303</v>
      </c>
      <c r="F29">
        <f t="shared" si="3"/>
        <v>2.3859696170588036E-2</v>
      </c>
      <c r="G29" s="6">
        <f t="shared" si="4"/>
        <v>1.004655879259727E-2</v>
      </c>
    </row>
    <row r="30" spans="1:7" x14ac:dyDescent="0.25">
      <c r="A30" s="1" t="s">
        <v>29</v>
      </c>
      <c r="B30">
        <f>Planificare_Segment!C28</f>
        <v>15.234999999999999</v>
      </c>
      <c r="C30">
        <f t="shared" si="0"/>
        <v>15.377219674141438</v>
      </c>
      <c r="D30">
        <f t="shared" si="1"/>
        <v>-0.14221967414143855</v>
      </c>
      <c r="E30">
        <f t="shared" si="2"/>
        <v>0.14221967414143855</v>
      </c>
      <c r="F30">
        <f t="shared" si="3"/>
        <v>2.0226435712896965E-2</v>
      </c>
      <c r="G30" s="6">
        <f t="shared" si="4"/>
        <v>9.3350623000616056E-3</v>
      </c>
    </row>
    <row r="31" spans="1:7" x14ac:dyDescent="0.25">
      <c r="A31" s="1" t="s">
        <v>30</v>
      </c>
      <c r="B31">
        <f>Planificare_Segment!C29</f>
        <v>15.35</v>
      </c>
      <c r="C31">
        <f t="shared" si="0"/>
        <v>15.237043696717411</v>
      </c>
      <c r="D31">
        <f t="shared" si="1"/>
        <v>0.11295630328258888</v>
      </c>
      <c r="E31">
        <f t="shared" si="2"/>
        <v>0.11295630328258888</v>
      </c>
      <c r="F31">
        <f t="shared" si="3"/>
        <v>1.2759126451268199E-2</v>
      </c>
      <c r="G31" s="6">
        <f t="shared" si="4"/>
        <v>7.3587168262272884E-3</v>
      </c>
    </row>
    <row r="32" spans="1:7" x14ac:dyDescent="0.25">
      <c r="A32" s="1" t="s">
        <v>31</v>
      </c>
      <c r="B32">
        <f>Planificare_Segment!C30</f>
        <v>15.92</v>
      </c>
      <c r="C32">
        <f t="shared" si="0"/>
        <v>15.34837681792183</v>
      </c>
      <c r="D32">
        <f t="shared" si="1"/>
        <v>0.57162318207817009</v>
      </c>
      <c r="E32">
        <f t="shared" si="2"/>
        <v>0.57162318207817009</v>
      </c>
      <c r="F32">
        <f t="shared" si="3"/>
        <v>0.32675306228917278</v>
      </c>
      <c r="G32" s="6">
        <f t="shared" si="4"/>
        <v>3.5905978773754406E-2</v>
      </c>
    </row>
    <row r="33" spans="1:7" x14ac:dyDescent="0.25">
      <c r="A33" s="1" t="s">
        <v>32</v>
      </c>
      <c r="B33">
        <f>Planificare_Segment!C31</f>
        <v>16.155000000000001</v>
      </c>
      <c r="C33">
        <f t="shared" si="0"/>
        <v>15.911785774873536</v>
      </c>
      <c r="D33">
        <f t="shared" si="1"/>
        <v>0.24321422512646507</v>
      </c>
      <c r="E33">
        <f t="shared" si="2"/>
        <v>0.24321422512646507</v>
      </c>
      <c r="F33">
        <f t="shared" si="3"/>
        <v>5.9153159303866831E-2</v>
      </c>
      <c r="G33" s="6">
        <f t="shared" si="4"/>
        <v>1.5055043338066546E-2</v>
      </c>
    </row>
    <row r="34" spans="1:7" x14ac:dyDescent="0.25">
      <c r="A34" s="1" t="s">
        <v>33</v>
      </c>
      <c r="B34">
        <f>Planificare_Segment!C32</f>
        <v>15.86</v>
      </c>
      <c r="C34">
        <f t="shared" si="0"/>
        <v>16.151505011584934</v>
      </c>
      <c r="D34">
        <f t="shared" si="1"/>
        <v>-0.29150501158493469</v>
      </c>
      <c r="E34">
        <f t="shared" si="2"/>
        <v>0.29150501158493469</v>
      </c>
      <c r="F34">
        <f t="shared" si="3"/>
        <v>8.4975171779132913E-2</v>
      </c>
      <c r="G34" s="6">
        <f t="shared" si="4"/>
        <v>1.8379887237385543E-2</v>
      </c>
    </row>
    <row r="35" spans="1:7" x14ac:dyDescent="0.25">
      <c r="A35" s="1" t="s">
        <v>34</v>
      </c>
      <c r="B35">
        <f>Planificare_Segment!C33</f>
        <v>16.52</v>
      </c>
      <c r="C35">
        <f t="shared" si="0"/>
        <v>15.864188927016475</v>
      </c>
      <c r="D35">
        <f t="shared" si="1"/>
        <v>0.65581107298352492</v>
      </c>
      <c r="E35">
        <f t="shared" si="2"/>
        <v>0.65581107298352492</v>
      </c>
      <c r="F35">
        <f t="shared" si="3"/>
        <v>0.43008816344780226</v>
      </c>
      <c r="G35" s="6">
        <f t="shared" si="4"/>
        <v>3.9698006839196422E-2</v>
      </c>
    </row>
    <row r="36" spans="1:7" x14ac:dyDescent="0.25">
      <c r="A36" s="1" t="s">
        <v>35</v>
      </c>
      <c r="B36">
        <f>Planificare_Segment!C34</f>
        <v>15.37</v>
      </c>
      <c r="C36">
        <f t="shared" si="0"/>
        <v>16.510575994881226</v>
      </c>
      <c r="D36">
        <f t="shared" si="1"/>
        <v>-1.1405759948812264</v>
      </c>
      <c r="E36">
        <f t="shared" si="2"/>
        <v>1.1405759948812264</v>
      </c>
      <c r="F36">
        <f t="shared" si="3"/>
        <v>1.3009136000992993</v>
      </c>
      <c r="G36" s="6">
        <f t="shared" si="4"/>
        <v>7.4207937207626973E-2</v>
      </c>
    </row>
    <row r="37" spans="1:7" x14ac:dyDescent="0.25">
      <c r="A37" s="1" t="s">
        <v>36</v>
      </c>
      <c r="B37">
        <f>Planificare_Segment!C35</f>
        <v>16.059999999999999</v>
      </c>
      <c r="C37">
        <f t="shared" si="0"/>
        <v>15.386390077046441</v>
      </c>
      <c r="D37">
        <f t="shared" si="1"/>
        <v>0.67360992295355793</v>
      </c>
      <c r="E37">
        <f t="shared" si="2"/>
        <v>0.67360992295355793</v>
      </c>
      <c r="F37">
        <f t="shared" si="3"/>
        <v>0.45375032830149825</v>
      </c>
      <c r="G37" s="6">
        <f t="shared" si="4"/>
        <v>4.1943332687021044E-2</v>
      </c>
    </row>
    <row r="38" spans="1:7" x14ac:dyDescent="0.25">
      <c r="A38" s="1" t="s">
        <v>37</v>
      </c>
      <c r="B38">
        <f>Planificare_Segment!C36</f>
        <v>22.36</v>
      </c>
      <c r="C38">
        <f t="shared" si="0"/>
        <v>16.050320225407155</v>
      </c>
      <c r="D38">
        <f t="shared" si="1"/>
        <v>6.3096797745928441</v>
      </c>
      <c r="E38">
        <f t="shared" si="2"/>
        <v>6.3096797745928441</v>
      </c>
      <c r="F38">
        <f t="shared" si="3"/>
        <v>39.812058857906003</v>
      </c>
      <c r="G38" s="6">
        <f t="shared" si="4"/>
        <v>0.28218603643080697</v>
      </c>
    </row>
    <row r="39" spans="1:7" x14ac:dyDescent="0.25">
      <c r="A39" s="1" t="s">
        <v>38</v>
      </c>
      <c r="B39">
        <f>Planificare_Segment!C37</f>
        <v>15.45</v>
      </c>
      <c r="C39">
        <f t="shared" si="0"/>
        <v>22.2693299016391</v>
      </c>
      <c r="D39">
        <f t="shared" si="1"/>
        <v>-6.8193299016391009</v>
      </c>
      <c r="E39">
        <f t="shared" si="2"/>
        <v>6.8193299016391009</v>
      </c>
      <c r="F39">
        <f t="shared" si="3"/>
        <v>46.503260307389148</v>
      </c>
      <c r="G39" s="6">
        <f t="shared" si="4"/>
        <v>0.44138057615787063</v>
      </c>
    </row>
    <row r="40" spans="1:7" x14ac:dyDescent="0.25">
      <c r="A40" s="1" t="s">
        <v>39</v>
      </c>
      <c r="B40">
        <f>Planificare_Segment!C38</f>
        <v>18.355</v>
      </c>
      <c r="C40">
        <f t="shared" si="0"/>
        <v>15.547993770686553</v>
      </c>
      <c r="D40">
        <f t="shared" si="1"/>
        <v>2.8070062293134477</v>
      </c>
      <c r="E40">
        <f t="shared" si="2"/>
        <v>2.8070062293134477</v>
      </c>
      <c r="F40">
        <f t="shared" si="3"/>
        <v>7.8792839714045</v>
      </c>
      <c r="G40" s="6">
        <f t="shared" si="4"/>
        <v>0.15292869677545343</v>
      </c>
    </row>
    <row r="41" spans="1:7" x14ac:dyDescent="0.25">
      <c r="A41" s="1" t="s">
        <v>40</v>
      </c>
      <c r="B41">
        <f>Planificare_Segment!C39</f>
        <v>16.22</v>
      </c>
      <c r="C41">
        <f t="shared" si="0"/>
        <v>18.314663320484765</v>
      </c>
      <c r="D41">
        <f t="shared" si="1"/>
        <v>-2.0946633204847664</v>
      </c>
      <c r="E41">
        <f t="shared" si="2"/>
        <v>2.0946633204847664</v>
      </c>
      <c r="F41">
        <f t="shared" si="3"/>
        <v>4.3876144261842676</v>
      </c>
      <c r="G41" s="6">
        <f t="shared" si="4"/>
        <v>0.12914077191644677</v>
      </c>
    </row>
    <row r="42" spans="1:7" x14ac:dyDescent="0.25">
      <c r="A42" s="1" t="s">
        <v>41</v>
      </c>
      <c r="B42">
        <f>Planificare_Segment!C40</f>
        <v>16.015000000000001</v>
      </c>
      <c r="C42">
        <f t="shared" si="0"/>
        <v>16.250100311915364</v>
      </c>
      <c r="D42">
        <f t="shared" si="1"/>
        <v>-0.23510031191536385</v>
      </c>
      <c r="E42">
        <f t="shared" si="2"/>
        <v>0.23510031191536385</v>
      </c>
      <c r="F42">
        <f t="shared" si="3"/>
        <v>5.5272156662701369E-2</v>
      </c>
      <c r="G42" s="6">
        <f t="shared" si="4"/>
        <v>1.468000698815884E-2</v>
      </c>
    </row>
    <row r="43" spans="1:7" x14ac:dyDescent="0.25">
      <c r="A43" s="1" t="s">
        <v>42</v>
      </c>
      <c r="B43">
        <f>Planificare_Segment!C41</f>
        <v>11.02</v>
      </c>
      <c r="C43">
        <f t="shared" si="0"/>
        <v>16.018378391482223</v>
      </c>
      <c r="D43">
        <f t="shared" si="1"/>
        <v>-4.9983783914822233</v>
      </c>
      <c r="E43">
        <f t="shared" si="2"/>
        <v>4.9983783914822233</v>
      </c>
      <c r="F43">
        <f t="shared" si="3"/>
        <v>24.983786544436416</v>
      </c>
      <c r="G43" s="6">
        <f t="shared" si="4"/>
        <v>0.45357335675882243</v>
      </c>
    </row>
    <row r="44" spans="1:7" x14ac:dyDescent="0.25">
      <c r="A44" s="1" t="s">
        <v>43</v>
      </c>
      <c r="B44">
        <f>Planificare_Segment!C42</f>
        <v>15.66</v>
      </c>
      <c r="C44">
        <f t="shared" si="0"/>
        <v>11.091826697485599</v>
      </c>
      <c r="D44">
        <f t="shared" si="1"/>
        <v>4.5681733025144009</v>
      </c>
      <c r="E44">
        <f t="shared" si="2"/>
        <v>4.5681733025144009</v>
      </c>
      <c r="F44">
        <f t="shared" si="3"/>
        <v>20.868207321805329</v>
      </c>
      <c r="G44" s="6">
        <f t="shared" si="4"/>
        <v>0.29170966171867185</v>
      </c>
    </row>
    <row r="45" spans="1:7" x14ac:dyDescent="0.25">
      <c r="A45" s="1" t="s">
        <v>44</v>
      </c>
      <c r="B45">
        <f>Planificare_Segment!C43</f>
        <v>14.484999999999999</v>
      </c>
      <c r="C45">
        <f t="shared" si="0"/>
        <v>15.594355349642868</v>
      </c>
      <c r="D45">
        <f t="shared" si="1"/>
        <v>-1.1093553496428683</v>
      </c>
      <c r="E45">
        <f t="shared" si="2"/>
        <v>1.1093553496428683</v>
      </c>
      <c r="F45">
        <f t="shared" si="3"/>
        <v>1.2306692917812505</v>
      </c>
      <c r="G45" s="6">
        <f t="shared" si="4"/>
        <v>7.6586492899058917E-2</v>
      </c>
    </row>
    <row r="46" spans="1:7" x14ac:dyDescent="0.25">
      <c r="A46" s="1" t="s">
        <v>45</v>
      </c>
      <c r="B46">
        <f>Planificare_Segment!C44</f>
        <v>15.035</v>
      </c>
      <c r="C46">
        <f t="shared" si="0"/>
        <v>14.500941436374367</v>
      </c>
      <c r="D46">
        <f t="shared" si="1"/>
        <v>0.5340585636256332</v>
      </c>
      <c r="E46">
        <f t="shared" si="2"/>
        <v>0.5340585636256332</v>
      </c>
      <c r="F46">
        <f t="shared" si="3"/>
        <v>0.28521854938187452</v>
      </c>
      <c r="G46" s="6">
        <f t="shared" si="4"/>
        <v>3.5521021857375004E-2</v>
      </c>
    </row>
    <row r="47" spans="1:7" x14ac:dyDescent="0.25">
      <c r="A47" s="1" t="s">
        <v>46</v>
      </c>
      <c r="B47">
        <f>Planificare_Segment!C45</f>
        <v>14.82</v>
      </c>
      <c r="C47">
        <f t="shared" si="0"/>
        <v>15.027325578440699</v>
      </c>
      <c r="D47">
        <f t="shared" si="1"/>
        <v>-0.20732557844069888</v>
      </c>
      <c r="E47">
        <f t="shared" si="2"/>
        <v>0.20732557844069888</v>
      </c>
      <c r="F47">
        <f t="shared" si="3"/>
        <v>4.2983895475770383E-2</v>
      </c>
      <c r="G47" s="6">
        <f t="shared" si="4"/>
        <v>1.3989580191680086E-2</v>
      </c>
    </row>
    <row r="48" spans="1:7" x14ac:dyDescent="0.25">
      <c r="A48" s="1" t="s">
        <v>47</v>
      </c>
      <c r="B48">
        <f>Planificare_Segment!C46</f>
        <v>15</v>
      </c>
      <c r="C48">
        <f t="shared" si="0"/>
        <v>14.822979268562193</v>
      </c>
      <c r="D48">
        <f t="shared" si="1"/>
        <v>0.17702073143780694</v>
      </c>
      <c r="E48">
        <f t="shared" si="2"/>
        <v>0.17702073143780694</v>
      </c>
      <c r="F48">
        <f t="shared" si="3"/>
        <v>3.1336339358776173E-2</v>
      </c>
      <c r="G48" s="6">
        <f t="shared" si="4"/>
        <v>1.1801382095853796E-2</v>
      </c>
    </row>
    <row r="49" spans="1:7" x14ac:dyDescent="0.25">
      <c r="A49" s="1" t="s">
        <v>48</v>
      </c>
      <c r="B49">
        <f>Planificare_Segment!C47</f>
        <v>15.24</v>
      </c>
      <c r="C49">
        <f t="shared" si="0"/>
        <v>14.997456212089238</v>
      </c>
      <c r="D49">
        <f t="shared" si="1"/>
        <v>0.24254378791076192</v>
      </c>
      <c r="E49">
        <f t="shared" si="2"/>
        <v>0.24254378791076192</v>
      </c>
      <c r="F49">
        <f t="shared" si="3"/>
        <v>5.8827489054100658E-2</v>
      </c>
      <c r="G49" s="6">
        <f t="shared" si="4"/>
        <v>1.5914946713304588E-2</v>
      </c>
    </row>
    <row r="50" spans="1:7" x14ac:dyDescent="0.25">
      <c r="A50" s="1" t="s">
        <v>49</v>
      </c>
      <c r="B50">
        <f>Planificare_Segment!C48</f>
        <v>12.925000000000001</v>
      </c>
      <c r="C50">
        <f t="shared" si="0"/>
        <v>15.236514645767723</v>
      </c>
      <c r="D50">
        <f t="shared" si="1"/>
        <v>-2.3115146457677227</v>
      </c>
      <c r="E50">
        <f t="shared" si="2"/>
        <v>2.3115146457677227</v>
      </c>
      <c r="F50">
        <f t="shared" si="3"/>
        <v>5.3430999575986808</v>
      </c>
      <c r="G50" s="6">
        <f t="shared" si="4"/>
        <v>0.17884059154875998</v>
      </c>
    </row>
    <row r="51" spans="1:7" x14ac:dyDescent="0.25">
      <c r="A51" s="1" t="s">
        <v>50</v>
      </c>
      <c r="B51">
        <f>Planificare_Segment!C49</f>
        <v>7.6875</v>
      </c>
      <c r="C51">
        <f t="shared" si="0"/>
        <v>12.958216465459683</v>
      </c>
      <c r="D51">
        <f t="shared" si="1"/>
        <v>-5.2707164654596834</v>
      </c>
      <c r="E51">
        <f t="shared" si="2"/>
        <v>5.2707164654596834</v>
      </c>
      <c r="F51">
        <f t="shared" si="3"/>
        <v>27.780452059267819</v>
      </c>
      <c r="G51" s="6">
        <f t="shared" si="4"/>
        <v>0.68562165404353603</v>
      </c>
    </row>
    <row r="52" spans="1:7" x14ac:dyDescent="0.25">
      <c r="A52" s="1" t="s">
        <v>51</v>
      </c>
      <c r="B52">
        <f>Planificare_Segment!C50</f>
        <v>14.33</v>
      </c>
      <c r="C52">
        <f t="shared" si="0"/>
        <v>7.7632401956086552</v>
      </c>
      <c r="D52">
        <f t="shared" si="1"/>
        <v>6.5667598043913449</v>
      </c>
      <c r="E52">
        <f t="shared" si="2"/>
        <v>6.5667598043913449</v>
      </c>
      <c r="F52">
        <f t="shared" si="3"/>
        <v>43.122334328569856</v>
      </c>
      <c r="G52" s="6">
        <f t="shared" si="4"/>
        <v>0.45825260323735834</v>
      </c>
    </row>
    <row r="53" spans="1:7" x14ac:dyDescent="0.25">
      <c r="A53" s="1" t="s">
        <v>52</v>
      </c>
      <c r="B53">
        <f>Planificare_Segment!C51</f>
        <v>11.5</v>
      </c>
      <c r="C53">
        <f t="shared" si="0"/>
        <v>14.235635661610896</v>
      </c>
      <c r="D53">
        <f t="shared" si="1"/>
        <v>-2.7356356616108961</v>
      </c>
      <c r="E53">
        <f t="shared" si="2"/>
        <v>2.7356356616108961</v>
      </c>
      <c r="F53">
        <f t="shared" si="3"/>
        <v>7.483702473077285</v>
      </c>
      <c r="G53" s="6">
        <f t="shared" si="4"/>
        <v>0.23788136187920836</v>
      </c>
    </row>
    <row r="54" spans="1:7" x14ac:dyDescent="0.25">
      <c r="A54" s="1" t="s">
        <v>53</v>
      </c>
      <c r="B54">
        <f>Planificare_Segment!C52</f>
        <v>12.845000000000001</v>
      </c>
      <c r="C54">
        <f t="shared" si="0"/>
        <v>11.539311084457349</v>
      </c>
      <c r="D54">
        <f t="shared" si="1"/>
        <v>1.3056889155426514</v>
      </c>
      <c r="E54">
        <f t="shared" si="2"/>
        <v>1.3056889155426514</v>
      </c>
      <c r="F54">
        <f t="shared" si="3"/>
        <v>1.7048235441709452</v>
      </c>
      <c r="G54" s="6">
        <f t="shared" si="4"/>
        <v>0.10164958470553923</v>
      </c>
    </row>
    <row r="55" spans="1:7" x14ac:dyDescent="0.25">
      <c r="A55" s="1" t="s">
        <v>54</v>
      </c>
      <c r="B55">
        <f>Planificare_Segment!C53</f>
        <v>8.5850000000000009</v>
      </c>
      <c r="C55">
        <f t="shared" si="0"/>
        <v>12.826237250283654</v>
      </c>
      <c r="D55">
        <f t="shared" si="1"/>
        <v>-4.2412372502836533</v>
      </c>
      <c r="E55">
        <f t="shared" si="2"/>
        <v>4.2412372502836533</v>
      </c>
      <c r="F55">
        <f t="shared" si="3"/>
        <v>17.988093413193646</v>
      </c>
      <c r="G55" s="6">
        <f t="shared" si="4"/>
        <v>0.49402880026600499</v>
      </c>
    </row>
    <row r="56" spans="1:7" x14ac:dyDescent="0.25">
      <c r="A56" s="1" t="s">
        <v>55</v>
      </c>
      <c r="B56">
        <f>Planificare_Segment!C54</f>
        <v>15.345000000000001</v>
      </c>
      <c r="C56">
        <f t="shared" si="0"/>
        <v>8.6459465792865764</v>
      </c>
      <c r="D56">
        <f t="shared" si="1"/>
        <v>6.6990534207134242</v>
      </c>
      <c r="E56">
        <f t="shared" si="2"/>
        <v>6.6990534207134242</v>
      </c>
      <c r="F56">
        <f t="shared" si="3"/>
        <v>44.877316733572229</v>
      </c>
      <c r="G56" s="6">
        <f t="shared" si="4"/>
        <v>0.43656262109569399</v>
      </c>
    </row>
    <row r="57" spans="1:7" x14ac:dyDescent="0.25">
      <c r="A57" s="1" t="s">
        <v>56</v>
      </c>
      <c r="B57">
        <f>Planificare_Segment!C55</f>
        <v>15.744999999999999</v>
      </c>
      <c r="C57">
        <f t="shared" si="0"/>
        <v>15.248734602344349</v>
      </c>
      <c r="D57">
        <f t="shared" si="1"/>
        <v>0.49626539765564992</v>
      </c>
      <c r="E57">
        <f t="shared" si="2"/>
        <v>0.49626539765564992</v>
      </c>
      <c r="F57">
        <f t="shared" si="3"/>
        <v>0.24627934491032036</v>
      </c>
      <c r="G57" s="6">
        <f t="shared" si="4"/>
        <v>3.1518920143261346E-2</v>
      </c>
    </row>
    <row r="58" spans="1:7" x14ac:dyDescent="0.25">
      <c r="A58" s="1" t="s">
        <v>57</v>
      </c>
      <c r="B58">
        <f>Planificare_Segment!C56</f>
        <v>15.97</v>
      </c>
      <c r="C58">
        <f t="shared" si="0"/>
        <v>15.737868666235688</v>
      </c>
      <c r="D58">
        <f t="shared" si="1"/>
        <v>0.23213133376431294</v>
      </c>
      <c r="E58">
        <f t="shared" si="2"/>
        <v>0.23213133376431294</v>
      </c>
      <c r="F58">
        <f t="shared" si="3"/>
        <v>5.3884956115198855E-2</v>
      </c>
      <c r="G58" s="6">
        <f t="shared" si="4"/>
        <v>1.4535462352179895E-2</v>
      </c>
    </row>
    <row r="59" spans="1:7" x14ac:dyDescent="0.25">
      <c r="A59" s="1" t="s">
        <v>58</v>
      </c>
      <c r="B59">
        <f>Planificare_Segment!C57</f>
        <v>13.55</v>
      </c>
      <c r="C59">
        <f t="shared" si="0"/>
        <v>15.966664272733807</v>
      </c>
      <c r="D59">
        <f t="shared" si="1"/>
        <v>-2.4166642727338061</v>
      </c>
      <c r="E59">
        <f t="shared" si="2"/>
        <v>2.4166642727338061</v>
      </c>
      <c r="F59">
        <f t="shared" si="3"/>
        <v>5.8402662071080158</v>
      </c>
      <c r="G59" s="6">
        <f t="shared" si="4"/>
        <v>0.17835160684382331</v>
      </c>
    </row>
    <row r="60" spans="1:7" x14ac:dyDescent="0.25">
      <c r="A60" s="1" t="s">
        <v>59</v>
      </c>
      <c r="B60">
        <f>Planificare_Segment!C58</f>
        <v>16.079999999999998</v>
      </c>
      <c r="C60">
        <f t="shared" si="0"/>
        <v>13.584727465599185</v>
      </c>
      <c r="D60">
        <f t="shared" si="1"/>
        <v>2.4952725344008133</v>
      </c>
      <c r="E60">
        <f t="shared" si="2"/>
        <v>2.4952725344008133</v>
      </c>
      <c r="F60">
        <f t="shared" si="3"/>
        <v>6.2263850209350577</v>
      </c>
      <c r="G60" s="6">
        <f t="shared" si="4"/>
        <v>0.15517864019905558</v>
      </c>
    </row>
    <row r="61" spans="1:7" x14ac:dyDescent="0.25">
      <c r="A61" s="1" t="s">
        <v>60</v>
      </c>
      <c r="B61">
        <f>Planificare_Segment!C59</f>
        <v>16.079999999999998</v>
      </c>
      <c r="C61">
        <f t="shared" si="0"/>
        <v>16.044142933680657</v>
      </c>
      <c r="D61">
        <f t="shared" si="1"/>
        <v>3.5857066319341158E-2</v>
      </c>
      <c r="E61">
        <f t="shared" si="2"/>
        <v>3.5857066319341158E-2</v>
      </c>
      <c r="F61">
        <f t="shared" si="3"/>
        <v>1.28572920502963E-3</v>
      </c>
      <c r="G61" s="6">
        <f t="shared" si="4"/>
        <v>2.2299170596605201E-3</v>
      </c>
    </row>
    <row r="62" spans="1:7" x14ac:dyDescent="0.25">
      <c r="A62" s="1" t="s">
        <v>61</v>
      </c>
      <c r="B62">
        <f>Planificare_Segment!C60</f>
        <v>16.195</v>
      </c>
      <c r="C62">
        <f t="shared" si="0"/>
        <v>16.079484733956988</v>
      </c>
      <c r="D62">
        <f t="shared" si="1"/>
        <v>0.11551526604301188</v>
      </c>
      <c r="E62">
        <f t="shared" si="2"/>
        <v>0.11551526604301188</v>
      </c>
      <c r="F62">
        <f t="shared" si="3"/>
        <v>1.3343776688987813E-2</v>
      </c>
      <c r="G62" s="6">
        <f t="shared" si="4"/>
        <v>7.1327734512511192E-3</v>
      </c>
    </row>
    <row r="63" spans="1:7" x14ac:dyDescent="0.25">
      <c r="A63" s="1" t="s">
        <v>62</v>
      </c>
      <c r="B63">
        <f>Planificare_Segment!C61</f>
        <v>15.365</v>
      </c>
      <c r="C63">
        <f t="shared" si="0"/>
        <v>16.193340045626961</v>
      </c>
      <c r="D63">
        <f t="shared" si="1"/>
        <v>-0.82834004562696073</v>
      </c>
      <c r="E63">
        <f t="shared" si="2"/>
        <v>0.82834004562696073</v>
      </c>
      <c r="F63">
        <f t="shared" si="3"/>
        <v>0.68614723118927534</v>
      </c>
      <c r="G63" s="6">
        <f t="shared" si="4"/>
        <v>5.3910839285841894E-2</v>
      </c>
    </row>
    <row r="64" spans="1:7" x14ac:dyDescent="0.25">
      <c r="A64" s="1" t="s">
        <v>63</v>
      </c>
      <c r="B64">
        <f>Planificare_Segment!C62</f>
        <v>15.63</v>
      </c>
      <c r="C64">
        <f t="shared" si="0"/>
        <v>15.37690324645566</v>
      </c>
      <c r="D64">
        <f t="shared" si="1"/>
        <v>0.25309675354434091</v>
      </c>
      <c r="E64">
        <f t="shared" si="2"/>
        <v>0.25309675354434091</v>
      </c>
      <c r="F64">
        <f t="shared" si="3"/>
        <v>6.4057966654684842E-2</v>
      </c>
      <c r="G64" s="6">
        <f t="shared" si="4"/>
        <v>1.6193010463489501E-2</v>
      </c>
    </row>
    <row r="65" spans="1:7" x14ac:dyDescent="0.25">
      <c r="A65" s="1" t="s">
        <v>64</v>
      </c>
      <c r="B65">
        <f>Planificare_Segment!C63</f>
        <v>14.94</v>
      </c>
      <c r="C65">
        <f t="shared" si="0"/>
        <v>15.626362999651569</v>
      </c>
      <c r="D65">
        <f t="shared" si="1"/>
        <v>-0.68636299965156944</v>
      </c>
      <c r="E65">
        <f t="shared" si="2"/>
        <v>0.68636299965156944</v>
      </c>
      <c r="F65">
        <f t="shared" si="3"/>
        <v>0.47109416729070031</v>
      </c>
      <c r="G65" s="6">
        <f t="shared" si="4"/>
        <v>4.5941298504121118E-2</v>
      </c>
    </row>
    <row r="66" spans="1:7" x14ac:dyDescent="0.25">
      <c r="A66" s="1" t="s">
        <v>65</v>
      </c>
      <c r="B66">
        <f>Planificare_Segment!C64</f>
        <v>15.425000000000001</v>
      </c>
      <c r="C66">
        <f t="shared" si="0"/>
        <v>14.949863036304992</v>
      </c>
      <c r="D66">
        <f t="shared" si="1"/>
        <v>0.47513696369500913</v>
      </c>
      <c r="E66">
        <f t="shared" si="2"/>
        <v>0.47513696369500913</v>
      </c>
      <c r="F66">
        <f t="shared" si="3"/>
        <v>0.22575513426931243</v>
      </c>
      <c r="G66" s="6">
        <f t="shared" si="4"/>
        <v>3.0803044647974658E-2</v>
      </c>
    </row>
    <row r="67" spans="1:7" x14ac:dyDescent="0.25">
      <c r="A67" s="1" t="s">
        <v>66</v>
      </c>
      <c r="B67">
        <f>Planificare_Segment!C65</f>
        <v>13.255000000000001</v>
      </c>
      <c r="C67">
        <f t="shared" si="0"/>
        <v>15.418172281831703</v>
      </c>
      <c r="D67">
        <f t="shared" si="1"/>
        <v>-2.1631722818317023</v>
      </c>
      <c r="E67">
        <f t="shared" si="2"/>
        <v>2.1631722818317023</v>
      </c>
      <c r="F67">
        <f t="shared" si="3"/>
        <v>4.6793143208849735</v>
      </c>
      <c r="G67" s="6">
        <f t="shared" si="4"/>
        <v>0.16319670176021894</v>
      </c>
    </row>
    <row r="68" spans="1:7" x14ac:dyDescent="0.25">
      <c r="A68" s="1" t="s">
        <v>67</v>
      </c>
      <c r="B68">
        <f>Planificare_Segment!C66</f>
        <v>11.5</v>
      </c>
      <c r="C68">
        <f t="shared" si="0"/>
        <v>13.286084785689921</v>
      </c>
      <c r="D68">
        <f t="shared" si="1"/>
        <v>-1.7860847856899209</v>
      </c>
      <c r="E68">
        <f t="shared" si="2"/>
        <v>1.7860847856899209</v>
      </c>
      <c r="F68">
        <f t="shared" si="3"/>
        <v>3.1900988616730106</v>
      </c>
      <c r="G68" s="6">
        <f t="shared" si="4"/>
        <v>0.15531172049477573</v>
      </c>
    </row>
    <row r="69" spans="1:7" x14ac:dyDescent="0.25">
      <c r="A69" s="1" t="s">
        <v>68</v>
      </c>
      <c r="B69">
        <f>Planificare_Segment!C67</f>
        <v>10.705</v>
      </c>
      <c r="C69">
        <f t="shared" si="0"/>
        <v>11.525666038370364</v>
      </c>
      <c r="D69">
        <f t="shared" si="1"/>
        <v>-0.82066603837036389</v>
      </c>
      <c r="E69">
        <f t="shared" si="2"/>
        <v>0.82066603837036389</v>
      </c>
      <c r="F69">
        <f t="shared" si="3"/>
        <v>0.67349274653450764</v>
      </c>
      <c r="G69" s="6">
        <f t="shared" si="4"/>
        <v>7.6661937260192797E-2</v>
      </c>
    </row>
    <row r="70" spans="1:7" x14ac:dyDescent="0.25">
      <c r="A70" s="1" t="s">
        <v>69</v>
      </c>
      <c r="B70">
        <f>Planificare_Segment!C68</f>
        <v>14.635</v>
      </c>
      <c r="C70">
        <f t="shared" ref="C70:C119" si="5">($I$2*B69)+(1-$I$2)*C69</f>
        <v>10.716792970971381</v>
      </c>
      <c r="D70">
        <f t="shared" ref="D70:D118" si="6">B70-C70</f>
        <v>3.9182070290286184</v>
      </c>
      <c r="E70">
        <f t="shared" ref="E70:E118" si="7">ABS(D70)</f>
        <v>3.9182070290286184</v>
      </c>
      <c r="F70">
        <f t="shared" ref="F70:F118" si="8">D70^2</f>
        <v>15.352346322329272</v>
      </c>
      <c r="G70" s="6">
        <f t="shared" ref="G70:G118" si="9">E70/B70</f>
        <v>0.2677285294860689</v>
      </c>
    </row>
    <row r="71" spans="1:7" x14ac:dyDescent="0.25">
      <c r="A71" s="1" t="s">
        <v>70</v>
      </c>
      <c r="B71">
        <f>Planificare_Segment!C69</f>
        <v>15.57</v>
      </c>
      <c r="C71">
        <f t="shared" si="5"/>
        <v>14.578695364992859</v>
      </c>
      <c r="D71">
        <f t="shared" si="6"/>
        <v>0.9913046350071415</v>
      </c>
      <c r="E71">
        <f t="shared" si="7"/>
        <v>0.9913046350071415</v>
      </c>
      <c r="F71">
        <f t="shared" si="8"/>
        <v>0.98268487938664206</v>
      </c>
      <c r="G71" s="6">
        <f t="shared" si="9"/>
        <v>6.3667606615744471E-2</v>
      </c>
    </row>
    <row r="72" spans="1:7" x14ac:dyDescent="0.25">
      <c r="A72" s="1" t="s">
        <v>71</v>
      </c>
      <c r="B72">
        <f>Planificare_Segment!C70</f>
        <v>10.465</v>
      </c>
      <c r="C72">
        <f t="shared" si="5"/>
        <v>15.555754952394949</v>
      </c>
      <c r="D72">
        <f t="shared" si="6"/>
        <v>-5.0907549523949491</v>
      </c>
      <c r="E72">
        <f t="shared" si="7"/>
        <v>5.0907549523949491</v>
      </c>
      <c r="F72">
        <f t="shared" si="8"/>
        <v>25.915785985333702</v>
      </c>
      <c r="G72" s="6">
        <f t="shared" si="9"/>
        <v>0.48645532273243663</v>
      </c>
    </row>
    <row r="73" spans="1:7" x14ac:dyDescent="0.25">
      <c r="A73" s="1" t="s">
        <v>72</v>
      </c>
      <c r="B73">
        <f>Planificare_Segment!C71</f>
        <v>15.234999999999999</v>
      </c>
      <c r="C73">
        <f t="shared" si="5"/>
        <v>10.538154148665916</v>
      </c>
      <c r="D73">
        <f t="shared" si="6"/>
        <v>4.6968458513340838</v>
      </c>
      <c r="E73">
        <f t="shared" si="7"/>
        <v>4.6968458513340838</v>
      </c>
      <c r="F73">
        <f t="shared" si="8"/>
        <v>22.060360951194195</v>
      </c>
      <c r="G73" s="6">
        <f t="shared" si="9"/>
        <v>0.30829313103604095</v>
      </c>
    </row>
    <row r="74" spans="1:7" x14ac:dyDescent="0.25">
      <c r="A74" s="1" t="s">
        <v>73</v>
      </c>
      <c r="B74">
        <f>Planificare_Segment!C72</f>
        <v>15.58</v>
      </c>
      <c r="C74">
        <f t="shared" si="5"/>
        <v>15.167506325116328</v>
      </c>
      <c r="D74">
        <f t="shared" si="6"/>
        <v>0.41249367488367206</v>
      </c>
      <c r="E74">
        <f t="shared" si="7"/>
        <v>0.41249367488367206</v>
      </c>
      <c r="F74">
        <f t="shared" si="8"/>
        <v>0.17015103181903654</v>
      </c>
      <c r="G74" s="6">
        <f t="shared" si="9"/>
        <v>2.6475845627963547E-2</v>
      </c>
    </row>
    <row r="75" spans="1:7" x14ac:dyDescent="0.25">
      <c r="A75" s="1" t="s">
        <v>74</v>
      </c>
      <c r="B75">
        <f>Planificare_Segment!C73</f>
        <v>16.12</v>
      </c>
      <c r="C75">
        <f t="shared" si="5"/>
        <v>15.574072465891922</v>
      </c>
      <c r="D75">
        <f t="shared" si="6"/>
        <v>0.54592753410807937</v>
      </c>
      <c r="E75">
        <f t="shared" si="7"/>
        <v>0.54592753410807937</v>
      </c>
      <c r="F75">
        <f t="shared" si="8"/>
        <v>0.29803687249732819</v>
      </c>
      <c r="G75" s="6">
        <f t="shared" si="9"/>
        <v>3.3866472339210876E-2</v>
      </c>
    </row>
    <row r="76" spans="1:7" x14ac:dyDescent="0.25">
      <c r="A76" s="1" t="s">
        <v>75</v>
      </c>
      <c r="B76">
        <f>Planificare_Segment!C74</f>
        <v>9.5050000000000008</v>
      </c>
      <c r="C76">
        <f t="shared" si="5"/>
        <v>16.112155021334868</v>
      </c>
      <c r="D76">
        <f t="shared" si="6"/>
        <v>-6.6071550213348669</v>
      </c>
      <c r="E76">
        <f t="shared" si="7"/>
        <v>6.6071550213348669</v>
      </c>
      <c r="F76">
        <f t="shared" si="8"/>
        <v>43.654497475950542</v>
      </c>
      <c r="G76" s="6">
        <f t="shared" si="9"/>
        <v>0.69512414743133788</v>
      </c>
    </row>
    <row r="77" spans="1:7" x14ac:dyDescent="0.25">
      <c r="A77" s="1" t="s">
        <v>76</v>
      </c>
      <c r="B77">
        <f>Planificare_Segment!C75</f>
        <v>16.376999999999999</v>
      </c>
      <c r="C77">
        <f t="shared" si="5"/>
        <v>9.5999448176565814</v>
      </c>
      <c r="D77">
        <f t="shared" si="6"/>
        <v>6.7770551823434175</v>
      </c>
      <c r="E77">
        <f t="shared" si="7"/>
        <v>6.7770551823434175</v>
      </c>
      <c r="F77">
        <f t="shared" si="8"/>
        <v>45.928476944527773</v>
      </c>
      <c r="G77" s="6">
        <f t="shared" si="9"/>
        <v>0.41381542299220969</v>
      </c>
    </row>
    <row r="78" spans="1:7" x14ac:dyDescent="0.25">
      <c r="A78" s="1" t="s">
        <v>77</v>
      </c>
      <c r="B78">
        <f>Planificare_Segment!C76</f>
        <v>15.967000000000001</v>
      </c>
      <c r="C78">
        <f t="shared" si="5"/>
        <v>16.279613717029726</v>
      </c>
      <c r="D78">
        <f t="shared" si="6"/>
        <v>-0.31261371702972518</v>
      </c>
      <c r="E78">
        <f t="shared" si="7"/>
        <v>0.31261371702972518</v>
      </c>
      <c r="F78">
        <f t="shared" si="8"/>
        <v>9.7727336075141086E-2</v>
      </c>
      <c r="G78" s="6">
        <f t="shared" si="9"/>
        <v>1.9578738462436598E-2</v>
      </c>
    </row>
    <row r="79" spans="1:7" x14ac:dyDescent="0.25">
      <c r="A79" s="1" t="s">
        <v>78</v>
      </c>
      <c r="B79">
        <f>Planificare_Segment!C77</f>
        <v>16.52</v>
      </c>
      <c r="C79">
        <f t="shared" si="5"/>
        <v>15.971492259113719</v>
      </c>
      <c r="D79">
        <f t="shared" si="6"/>
        <v>0.54850774088628107</v>
      </c>
      <c r="E79">
        <f t="shared" si="7"/>
        <v>0.54850774088628107</v>
      </c>
      <c r="F79">
        <f t="shared" si="8"/>
        <v>0.30086074181217165</v>
      </c>
      <c r="G79" s="6">
        <f t="shared" si="9"/>
        <v>3.3202647753406846E-2</v>
      </c>
    </row>
    <row r="80" spans="1:7" x14ac:dyDescent="0.25">
      <c r="A80" s="1" t="s">
        <v>79</v>
      </c>
      <c r="B80">
        <f>Planificare_Segment!C78</f>
        <v>15.965</v>
      </c>
      <c r="C80">
        <f t="shared" si="5"/>
        <v>16.512117943763464</v>
      </c>
      <c r="D80">
        <f t="shared" si="6"/>
        <v>-0.5471179437634639</v>
      </c>
      <c r="E80">
        <f t="shared" si="7"/>
        <v>0.5471179437634639</v>
      </c>
      <c r="F80">
        <f t="shared" si="8"/>
        <v>0.29933804438796086</v>
      </c>
      <c r="G80" s="6">
        <f t="shared" si="9"/>
        <v>3.426983675311393E-2</v>
      </c>
    </row>
    <row r="81" spans="1:7" x14ac:dyDescent="0.25">
      <c r="A81" s="1" t="s">
        <v>80</v>
      </c>
      <c r="B81">
        <f>Planificare_Segment!C79</f>
        <v>16.177</v>
      </c>
      <c r="C81">
        <f t="shared" si="5"/>
        <v>15.972862084851881</v>
      </c>
      <c r="D81">
        <f t="shared" si="6"/>
        <v>0.20413791514811841</v>
      </c>
      <c r="E81">
        <f t="shared" si="7"/>
        <v>0.20413791514811841</v>
      </c>
      <c r="F81">
        <f t="shared" si="8"/>
        <v>4.1672288401020392E-2</v>
      </c>
      <c r="G81" s="6">
        <f t="shared" si="9"/>
        <v>1.261902176844399E-2</v>
      </c>
    </row>
    <row r="82" spans="1:7" x14ac:dyDescent="0.25">
      <c r="A82" s="1" t="s">
        <v>81</v>
      </c>
      <c r="B82">
        <f>Planificare_Segment!C80</f>
        <v>15.66</v>
      </c>
      <c r="C82">
        <f t="shared" si="5"/>
        <v>16.17406653815932</v>
      </c>
      <c r="D82">
        <f t="shared" si="6"/>
        <v>-0.51406653815931946</v>
      </c>
      <c r="E82">
        <f t="shared" si="7"/>
        <v>0.51406653815931946</v>
      </c>
      <c r="F82">
        <f t="shared" si="8"/>
        <v>0.26426440565510706</v>
      </c>
      <c r="G82" s="6">
        <f t="shared" si="9"/>
        <v>3.2826726574669188E-2</v>
      </c>
    </row>
    <row r="83" spans="1:7" x14ac:dyDescent="0.25">
      <c r="A83" s="1" t="s">
        <v>82</v>
      </c>
      <c r="B83">
        <f>Planificare_Segment!C81</f>
        <v>15.574999999999999</v>
      </c>
      <c r="C83">
        <f t="shared" si="5"/>
        <v>15.66738713615335</v>
      </c>
      <c r="D83">
        <f t="shared" si="6"/>
        <v>-9.2387136153350369E-2</v>
      </c>
      <c r="E83">
        <f t="shared" si="7"/>
        <v>9.2387136153350369E-2</v>
      </c>
      <c r="F83">
        <f t="shared" si="8"/>
        <v>8.5353829266176986E-3</v>
      </c>
      <c r="G83" s="6">
        <f t="shared" si="9"/>
        <v>5.9317583405040369E-3</v>
      </c>
    </row>
    <row r="84" spans="1:7" x14ac:dyDescent="0.25">
      <c r="A84" s="1" t="s">
        <v>83</v>
      </c>
      <c r="B84">
        <f>Planificare_Segment!C82</f>
        <v>13.38</v>
      </c>
      <c r="C84">
        <f t="shared" si="5"/>
        <v>15.576327603146522</v>
      </c>
      <c r="D84">
        <f t="shared" si="6"/>
        <v>-2.1963276031465213</v>
      </c>
      <c r="E84">
        <f t="shared" si="7"/>
        <v>2.1963276031465213</v>
      </c>
      <c r="F84">
        <f t="shared" si="8"/>
        <v>4.8238549403433435</v>
      </c>
      <c r="G84" s="6">
        <f t="shared" si="9"/>
        <v>0.16415004507821535</v>
      </c>
    </row>
    <row r="85" spans="1:7" x14ac:dyDescent="0.25">
      <c r="A85" s="1" t="s">
        <v>84</v>
      </c>
      <c r="B85">
        <f>Planificare_Segment!C83</f>
        <v>15.898999999999999</v>
      </c>
      <c r="C85">
        <f t="shared" si="5"/>
        <v>13.411561227657216</v>
      </c>
      <c r="D85">
        <f t="shared" si="6"/>
        <v>2.4874387723427827</v>
      </c>
      <c r="E85">
        <f t="shared" si="7"/>
        <v>2.4874387723427827</v>
      </c>
      <c r="F85">
        <f t="shared" si="8"/>
        <v>6.1873516461541698</v>
      </c>
      <c r="G85" s="6">
        <f t="shared" si="9"/>
        <v>0.15645252986620434</v>
      </c>
    </row>
    <row r="86" spans="1:7" x14ac:dyDescent="0.25">
      <c r="A86" s="1" t="s">
        <v>85</v>
      </c>
      <c r="B86">
        <f>Planificare_Segment!C84</f>
        <v>15.44</v>
      </c>
      <c r="C86">
        <f t="shared" si="5"/>
        <v>15.863255504841433</v>
      </c>
      <c r="D86">
        <f t="shared" si="6"/>
        <v>-0.42325550484143371</v>
      </c>
      <c r="E86">
        <f t="shared" si="7"/>
        <v>0.42325550484143371</v>
      </c>
      <c r="F86">
        <f t="shared" si="8"/>
        <v>0.17914522237857691</v>
      </c>
      <c r="G86" s="6">
        <f t="shared" si="9"/>
        <v>2.741292129802032E-2</v>
      </c>
    </row>
    <row r="87" spans="1:7" x14ac:dyDescent="0.25">
      <c r="A87" s="1" t="s">
        <v>86</v>
      </c>
      <c r="B87">
        <f>Planificare_Segment!C85</f>
        <v>12.824999999999999</v>
      </c>
      <c r="C87">
        <f t="shared" si="5"/>
        <v>15.44608218160457</v>
      </c>
      <c r="D87">
        <f t="shared" si="6"/>
        <v>-2.6210821816045708</v>
      </c>
      <c r="E87">
        <f t="shared" si="7"/>
        <v>2.6210821816045708</v>
      </c>
      <c r="F87">
        <f t="shared" si="8"/>
        <v>6.8700718027249765</v>
      </c>
      <c r="G87" s="6">
        <f t="shared" si="9"/>
        <v>0.20437287965727649</v>
      </c>
    </row>
    <row r="88" spans="1:7" x14ac:dyDescent="0.25">
      <c r="A88" s="1" t="s">
        <v>87</v>
      </c>
      <c r="B88">
        <f>Planificare_Segment!C86</f>
        <v>12.46</v>
      </c>
      <c r="C88">
        <f t="shared" si="5"/>
        <v>12.862664950949657</v>
      </c>
      <c r="D88">
        <f t="shared" si="6"/>
        <v>-0.40266495094965649</v>
      </c>
      <c r="E88">
        <f t="shared" si="7"/>
        <v>0.40266495094965649</v>
      </c>
      <c r="F88">
        <f t="shared" si="8"/>
        <v>0.16213906272328926</v>
      </c>
      <c r="G88" s="6">
        <f t="shared" si="9"/>
        <v>3.2316609225494099E-2</v>
      </c>
    </row>
    <row r="89" spans="1:7" x14ac:dyDescent="0.25">
      <c r="A89" s="1" t="s">
        <v>88</v>
      </c>
      <c r="B89">
        <f>Planificare_Segment!C87</f>
        <v>15.19</v>
      </c>
      <c r="C89">
        <f t="shared" si="5"/>
        <v>12.465786295345147</v>
      </c>
      <c r="D89">
        <f t="shared" si="6"/>
        <v>2.7242137046548525</v>
      </c>
      <c r="E89">
        <f t="shared" si="7"/>
        <v>2.7242137046548525</v>
      </c>
      <c r="F89">
        <f t="shared" si="8"/>
        <v>7.4213403086293157</v>
      </c>
      <c r="G89" s="6">
        <f t="shared" si="9"/>
        <v>0.17934257436832474</v>
      </c>
    </row>
    <row r="90" spans="1:7" x14ac:dyDescent="0.25">
      <c r="A90" s="1" t="s">
        <v>89</v>
      </c>
      <c r="B90">
        <f>Planificare_Segment!C88</f>
        <v>13.911799999999999</v>
      </c>
      <c r="C90">
        <f t="shared" si="5"/>
        <v>15.150853049064109</v>
      </c>
      <c r="D90">
        <f t="shared" si="6"/>
        <v>-1.2390530490641094</v>
      </c>
      <c r="E90">
        <f t="shared" si="7"/>
        <v>1.2390530490641094</v>
      </c>
      <c r="F90">
        <f t="shared" si="8"/>
        <v>1.5352524583950664</v>
      </c>
      <c r="G90" s="6">
        <f t="shared" si="9"/>
        <v>8.9064898076748472E-2</v>
      </c>
    </row>
    <row r="91" spans="1:7" x14ac:dyDescent="0.25">
      <c r="A91" s="1" t="s">
        <v>90</v>
      </c>
      <c r="B91">
        <f>Planificare_Segment!C89</f>
        <v>15.035</v>
      </c>
      <c r="C91">
        <f t="shared" si="5"/>
        <v>13.929605192315051</v>
      </c>
      <c r="D91">
        <f t="shared" si="6"/>
        <v>1.1053948076849487</v>
      </c>
      <c r="E91">
        <f t="shared" si="7"/>
        <v>1.1053948076849487</v>
      </c>
      <c r="F91">
        <f t="shared" si="8"/>
        <v>1.2218976808568447</v>
      </c>
      <c r="G91" s="6">
        <f t="shared" si="9"/>
        <v>7.3521437158959008E-2</v>
      </c>
    </row>
    <row r="92" spans="1:7" x14ac:dyDescent="0.25">
      <c r="A92" s="1" t="s">
        <v>91</v>
      </c>
      <c r="B92">
        <f>Planificare_Segment!C90</f>
        <v>12.615</v>
      </c>
      <c r="C92">
        <f t="shared" si="5"/>
        <v>15.019115476613567</v>
      </c>
      <c r="D92">
        <f t="shared" si="6"/>
        <v>-2.4041154766135673</v>
      </c>
      <c r="E92">
        <f t="shared" si="7"/>
        <v>2.4041154766135673</v>
      </c>
      <c r="F92">
        <f t="shared" si="8"/>
        <v>5.7797712248928796</v>
      </c>
      <c r="G92" s="6">
        <f t="shared" si="9"/>
        <v>0.19057593948581586</v>
      </c>
    </row>
    <row r="93" spans="1:7" x14ac:dyDescent="0.25">
      <c r="A93" s="1" t="s">
        <v>92</v>
      </c>
      <c r="B93">
        <f>Planificare_Segment!C91</f>
        <v>13.225</v>
      </c>
      <c r="C93">
        <f t="shared" si="5"/>
        <v>12.649547139398937</v>
      </c>
      <c r="D93">
        <f t="shared" si="6"/>
        <v>0.57545286060106271</v>
      </c>
      <c r="E93">
        <f t="shared" si="7"/>
        <v>0.57545286060106271</v>
      </c>
      <c r="F93">
        <f t="shared" si="8"/>
        <v>0.33114599477394613</v>
      </c>
      <c r="G93" s="6">
        <f t="shared" si="9"/>
        <v>4.3512503637131397E-2</v>
      </c>
    </row>
    <row r="94" spans="1:7" x14ac:dyDescent="0.25">
      <c r="A94" s="1" t="s">
        <v>93</v>
      </c>
      <c r="B94">
        <f>Planificare_Segment!C92</f>
        <v>12.34</v>
      </c>
      <c r="C94">
        <f t="shared" si="5"/>
        <v>13.216730742393162</v>
      </c>
      <c r="D94">
        <f t="shared" si="6"/>
        <v>-0.87673074239316229</v>
      </c>
      <c r="E94">
        <f t="shared" si="7"/>
        <v>0.87673074239316229</v>
      </c>
      <c r="F94">
        <f t="shared" si="8"/>
        <v>0.76865679465726544</v>
      </c>
      <c r="G94" s="6">
        <f t="shared" si="9"/>
        <v>7.1047872155037467E-2</v>
      </c>
    </row>
    <row r="95" spans="1:7" x14ac:dyDescent="0.25">
      <c r="A95" s="1" t="s">
        <v>94</v>
      </c>
      <c r="B95">
        <f>Planificare_Segment!C93</f>
        <v>12.66</v>
      </c>
      <c r="C95">
        <f t="shared" si="5"/>
        <v>12.352598620768189</v>
      </c>
      <c r="D95">
        <f t="shared" si="6"/>
        <v>0.30740137923181088</v>
      </c>
      <c r="E95">
        <f t="shared" si="7"/>
        <v>0.30740137923181088</v>
      </c>
      <c r="F95">
        <f t="shared" si="8"/>
        <v>9.4495607953619609E-2</v>
      </c>
      <c r="G95" s="6">
        <f t="shared" si="9"/>
        <v>2.4281309575972423E-2</v>
      </c>
    </row>
    <row r="96" spans="1:7" x14ac:dyDescent="0.25">
      <c r="A96" s="1" t="s">
        <v>95</v>
      </c>
      <c r="B96">
        <f>Planificare_Segment!C94</f>
        <v>12.225</v>
      </c>
      <c r="C96">
        <f t="shared" si="5"/>
        <v>12.655582642180439</v>
      </c>
      <c r="D96">
        <f t="shared" si="6"/>
        <v>-0.43058264218043973</v>
      </c>
      <c r="E96">
        <f t="shared" si="7"/>
        <v>0.43058264218043973</v>
      </c>
      <c r="F96">
        <f t="shared" si="8"/>
        <v>0.1854014117470886</v>
      </c>
      <c r="G96" s="6">
        <f t="shared" si="9"/>
        <v>3.5221484022939856E-2</v>
      </c>
    </row>
    <row r="97" spans="1:7" x14ac:dyDescent="0.25">
      <c r="A97" s="1" t="s">
        <v>96</v>
      </c>
      <c r="B97">
        <f>Planificare_Segment!C95</f>
        <v>11.3925</v>
      </c>
      <c r="C97">
        <f t="shared" si="5"/>
        <v>12.231187472568134</v>
      </c>
      <c r="D97">
        <f t="shared" si="6"/>
        <v>-0.83868747256813414</v>
      </c>
      <c r="E97">
        <f t="shared" si="7"/>
        <v>0.83868747256813414</v>
      </c>
      <c r="F97">
        <f t="shared" si="8"/>
        <v>0.70339667664272476</v>
      </c>
      <c r="G97" s="6">
        <f t="shared" si="9"/>
        <v>7.3617509112849172E-2</v>
      </c>
    </row>
    <row r="98" spans="1:7" x14ac:dyDescent="0.25">
      <c r="A98" s="1" t="s">
        <v>97</v>
      </c>
      <c r="B98">
        <f>Planificare_Segment!C96</f>
        <v>8.98</v>
      </c>
      <c r="C98">
        <f t="shared" si="5"/>
        <v>11.404551938980806</v>
      </c>
      <c r="D98">
        <f t="shared" si="6"/>
        <v>-2.4245519389808052</v>
      </c>
      <c r="E98">
        <f t="shared" si="7"/>
        <v>2.4245519389808052</v>
      </c>
      <c r="F98">
        <f t="shared" si="8"/>
        <v>5.8784521048155822</v>
      </c>
      <c r="G98" s="6">
        <f t="shared" si="9"/>
        <v>0.26999464799340817</v>
      </c>
    </row>
    <row r="99" spans="1:7" x14ac:dyDescent="0.25">
      <c r="A99" s="1" t="s">
        <v>98</v>
      </c>
      <c r="B99">
        <f>Planificare_Segment!C97</f>
        <v>9.0250000000000004</v>
      </c>
      <c r="C99">
        <f t="shared" si="5"/>
        <v>9.014840811363154</v>
      </c>
      <c r="D99">
        <f t="shared" si="6"/>
        <v>1.0159188636846395E-2</v>
      </c>
      <c r="E99">
        <f t="shared" si="7"/>
        <v>1.0159188636846395E-2</v>
      </c>
      <c r="F99">
        <f t="shared" si="8"/>
        <v>1.0320911375902891E-4</v>
      </c>
      <c r="G99" s="6">
        <f t="shared" si="9"/>
        <v>1.125671871118714E-3</v>
      </c>
    </row>
    <row r="100" spans="1:7" x14ac:dyDescent="0.25">
      <c r="A100" s="1" t="s">
        <v>99</v>
      </c>
      <c r="B100">
        <f>Planificare_Segment!C98</f>
        <v>9.31</v>
      </c>
      <c r="C100">
        <f t="shared" si="5"/>
        <v>9.0248540124592882</v>
      </c>
      <c r="D100">
        <f t="shared" si="6"/>
        <v>0.2851459875407123</v>
      </c>
      <c r="E100">
        <f t="shared" si="7"/>
        <v>0.2851459875407123</v>
      </c>
      <c r="F100">
        <f t="shared" si="8"/>
        <v>8.1308234210568056E-2</v>
      </c>
      <c r="G100" s="6">
        <f t="shared" si="9"/>
        <v>3.062792562198843E-2</v>
      </c>
    </row>
    <row r="101" spans="1:7" x14ac:dyDescent="0.25">
      <c r="A101" s="1" t="s">
        <v>100</v>
      </c>
      <c r="B101">
        <f>Planificare_Segment!C99</f>
        <v>4.07</v>
      </c>
      <c r="C101">
        <f t="shared" si="5"/>
        <v>9.3059024521590405</v>
      </c>
      <c r="D101">
        <f t="shared" si="6"/>
        <v>-5.2359024521590403</v>
      </c>
      <c r="E101">
        <f t="shared" si="7"/>
        <v>5.2359024521590403</v>
      </c>
      <c r="F101">
        <f t="shared" si="8"/>
        <v>27.414674488525051</v>
      </c>
      <c r="G101" s="6">
        <f t="shared" si="9"/>
        <v>1.286462518957995</v>
      </c>
    </row>
    <row r="102" spans="1:7" x14ac:dyDescent="0.25">
      <c r="A102" s="1" t="s">
        <v>101</v>
      </c>
      <c r="B102">
        <f>Planificare_Segment!C100</f>
        <v>3</v>
      </c>
      <c r="C102">
        <f t="shared" si="5"/>
        <v>4.1452399182375252</v>
      </c>
      <c r="D102">
        <f t="shared" si="6"/>
        <v>-1.1452399182375252</v>
      </c>
      <c r="E102">
        <f t="shared" si="7"/>
        <v>1.1452399182375252</v>
      </c>
      <c r="F102">
        <f t="shared" si="8"/>
        <v>1.3115744703246934</v>
      </c>
      <c r="G102" s="6">
        <f t="shared" si="9"/>
        <v>0.38174663941250842</v>
      </c>
    </row>
    <row r="103" spans="1:7" x14ac:dyDescent="0.25">
      <c r="A103" s="1" t="s">
        <v>102</v>
      </c>
      <c r="B103">
        <f>Planificare_Segment!C101</f>
        <v>4.5019999999999998</v>
      </c>
      <c r="C103">
        <f t="shared" si="5"/>
        <v>3.0164570976250733</v>
      </c>
      <c r="D103">
        <f t="shared" si="6"/>
        <v>1.4855429023749265</v>
      </c>
      <c r="E103">
        <f t="shared" si="7"/>
        <v>1.4855429023749265</v>
      </c>
      <c r="F103">
        <f t="shared" si="8"/>
        <v>2.2068377147965204</v>
      </c>
      <c r="G103" s="6">
        <f t="shared" si="9"/>
        <v>0.32997398986559895</v>
      </c>
    </row>
    <row r="104" spans="1:7" x14ac:dyDescent="0.25">
      <c r="A104" s="1" t="s">
        <v>103</v>
      </c>
      <c r="B104">
        <f>Planificare_Segment!C102</f>
        <v>4.7770000000000001</v>
      </c>
      <c r="C104">
        <f t="shared" si="5"/>
        <v>4.4806527484928722</v>
      </c>
      <c r="D104">
        <f t="shared" si="6"/>
        <v>0.29634725150712793</v>
      </c>
      <c r="E104">
        <f t="shared" si="7"/>
        <v>0.29634725150712793</v>
      </c>
      <c r="F104">
        <f t="shared" si="8"/>
        <v>8.7821693475828938E-2</v>
      </c>
      <c r="G104" s="6">
        <f t="shared" si="9"/>
        <v>6.2036267847420543E-2</v>
      </c>
    </row>
    <row r="105" spans="1:7" x14ac:dyDescent="0.25">
      <c r="A105" s="1" t="s">
        <v>104</v>
      </c>
      <c r="B105">
        <f>Planificare_Segment!C103</f>
        <v>4.9400000000000004</v>
      </c>
      <c r="C105">
        <f t="shared" si="5"/>
        <v>4.7727414899958429</v>
      </c>
      <c r="D105">
        <f t="shared" si="6"/>
        <v>0.16725851000415748</v>
      </c>
      <c r="E105">
        <f t="shared" si="7"/>
        <v>0.16725851000415748</v>
      </c>
      <c r="F105">
        <f t="shared" si="8"/>
        <v>2.7975409168810847E-2</v>
      </c>
      <c r="G105" s="6">
        <f t="shared" si="9"/>
        <v>3.3857997976550092E-2</v>
      </c>
    </row>
    <row r="106" spans="1:7" x14ac:dyDescent="0.25">
      <c r="A106" s="1" t="s">
        <v>105</v>
      </c>
      <c r="B106">
        <f>Planificare_Segment!C104</f>
        <v>4.97</v>
      </c>
      <c r="C106">
        <f t="shared" si="5"/>
        <v>4.9375964952112401</v>
      </c>
      <c r="D106">
        <f t="shared" si="6"/>
        <v>3.2403504788759641E-2</v>
      </c>
      <c r="E106">
        <f t="shared" si="7"/>
        <v>3.2403504788759641E-2</v>
      </c>
      <c r="F106">
        <f t="shared" si="8"/>
        <v>1.0499871225951689E-3</v>
      </c>
      <c r="G106" s="6">
        <f t="shared" si="9"/>
        <v>6.5198198770140122E-3</v>
      </c>
    </row>
    <row r="107" spans="1:7" x14ac:dyDescent="0.25">
      <c r="A107" s="1" t="s">
        <v>106</v>
      </c>
      <c r="B107">
        <f>Planificare_Segment!C105</f>
        <v>3.915</v>
      </c>
      <c r="C107">
        <f t="shared" si="5"/>
        <v>4.9695343616361853</v>
      </c>
      <c r="D107">
        <f t="shared" si="6"/>
        <v>-1.0545343616361853</v>
      </c>
      <c r="E107">
        <f t="shared" si="7"/>
        <v>1.0545343616361853</v>
      </c>
      <c r="F107">
        <f t="shared" si="8"/>
        <v>1.1120427198714369</v>
      </c>
      <c r="G107" s="6">
        <f t="shared" si="9"/>
        <v>0.26935743592239725</v>
      </c>
    </row>
    <row r="108" spans="1:7" x14ac:dyDescent="0.25">
      <c r="A108" s="1" t="s">
        <v>107</v>
      </c>
      <c r="B108">
        <f>Planificare_Segment!C106</f>
        <v>4.8099999999999996</v>
      </c>
      <c r="C108">
        <f t="shared" si="5"/>
        <v>3.9301536587767121</v>
      </c>
      <c r="D108">
        <f t="shared" si="6"/>
        <v>0.87984634122328753</v>
      </c>
      <c r="E108">
        <f t="shared" si="7"/>
        <v>0.87984634122328753</v>
      </c>
      <c r="F108">
        <f t="shared" si="8"/>
        <v>0.77412958416400568</v>
      </c>
      <c r="G108" s="6">
        <f t="shared" si="9"/>
        <v>0.18292023726055875</v>
      </c>
    </row>
    <row r="109" spans="1:7" x14ac:dyDescent="0.25">
      <c r="A109" s="1" t="s">
        <v>108</v>
      </c>
      <c r="B109">
        <f>Planificare_Segment!C107</f>
        <v>4.79</v>
      </c>
      <c r="C109">
        <f t="shared" si="5"/>
        <v>4.7973566080766208</v>
      </c>
      <c r="D109">
        <f t="shared" si="6"/>
        <v>-7.356608076620752E-3</v>
      </c>
      <c r="E109">
        <f t="shared" si="7"/>
        <v>7.356608076620752E-3</v>
      </c>
      <c r="F109">
        <f t="shared" si="8"/>
        <v>5.4119682393001678E-5</v>
      </c>
      <c r="G109" s="6">
        <f t="shared" si="9"/>
        <v>1.5358263207976518E-3</v>
      </c>
    </row>
    <row r="110" spans="1:7" x14ac:dyDescent="0.25">
      <c r="A110" s="1" t="s">
        <v>109</v>
      </c>
      <c r="B110">
        <f>Planificare_Segment!C108</f>
        <v>5.085</v>
      </c>
      <c r="C110">
        <f t="shared" si="5"/>
        <v>4.7901057144580603</v>
      </c>
      <c r="D110">
        <f t="shared" si="6"/>
        <v>0.29489428554193964</v>
      </c>
      <c r="E110">
        <f t="shared" si="7"/>
        <v>0.29489428554193964</v>
      </c>
      <c r="F110">
        <f t="shared" si="8"/>
        <v>8.6962639645291023E-2</v>
      </c>
      <c r="G110" s="6">
        <f t="shared" si="9"/>
        <v>5.7992976507756075E-2</v>
      </c>
    </row>
    <row r="111" spans="1:7" x14ac:dyDescent="0.25">
      <c r="A111" s="1" t="s">
        <v>110</v>
      </c>
      <c r="B111">
        <f>Planificare_Segment!C109</f>
        <v>4.9550000000000001</v>
      </c>
      <c r="C111">
        <f t="shared" si="5"/>
        <v>5.0807623691167629</v>
      </c>
      <c r="D111">
        <f t="shared" si="6"/>
        <v>-0.12576236911676286</v>
      </c>
      <c r="E111">
        <f t="shared" si="7"/>
        <v>0.12576236911676286</v>
      </c>
      <c r="F111">
        <f t="shared" si="8"/>
        <v>1.581617348586091E-2</v>
      </c>
      <c r="G111" s="6">
        <f t="shared" si="9"/>
        <v>2.5380901940819951E-2</v>
      </c>
    </row>
    <row r="112" spans="1:7" x14ac:dyDescent="0.25">
      <c r="A112" s="1" t="s">
        <v>111</v>
      </c>
      <c r="B112">
        <f>Planificare_Segment!C110</f>
        <v>10.44</v>
      </c>
      <c r="C112">
        <f t="shared" si="5"/>
        <v>4.9568072052442078</v>
      </c>
      <c r="D112">
        <f t="shared" si="6"/>
        <v>5.4831927947557917</v>
      </c>
      <c r="E112">
        <f t="shared" si="7"/>
        <v>5.4831927947557917</v>
      </c>
      <c r="F112">
        <f t="shared" si="8"/>
        <v>30.065403224461829</v>
      </c>
      <c r="G112" s="6">
        <f t="shared" si="9"/>
        <v>0.52521003781185749</v>
      </c>
    </row>
    <row r="113" spans="1:7" x14ac:dyDescent="0.25">
      <c r="A113" s="1" t="s">
        <v>112</v>
      </c>
      <c r="B113">
        <f>Planificare_Segment!C111</f>
        <v>9.9149999999999991</v>
      </c>
      <c r="C113">
        <f t="shared" si="5"/>
        <v>10.361206519539358</v>
      </c>
      <c r="D113">
        <f t="shared" si="6"/>
        <v>-0.44620651953935919</v>
      </c>
      <c r="E113">
        <f t="shared" si="7"/>
        <v>0.44620651953935919</v>
      </c>
      <c r="F113">
        <f t="shared" si="8"/>
        <v>0.19910025807942855</v>
      </c>
      <c r="G113" s="6">
        <f t="shared" si="9"/>
        <v>4.5003178975225336E-2</v>
      </c>
    </row>
    <row r="114" spans="1:7" x14ac:dyDescent="0.25">
      <c r="A114" s="1" t="s">
        <v>113</v>
      </c>
      <c r="B114">
        <f>Planificare_Segment!C112</f>
        <v>10.33</v>
      </c>
      <c r="C114">
        <f t="shared" si="5"/>
        <v>9.9214119876857794</v>
      </c>
      <c r="D114">
        <f t="shared" si="6"/>
        <v>0.40858801231422071</v>
      </c>
      <c r="E114">
        <f t="shared" si="7"/>
        <v>0.40858801231422071</v>
      </c>
      <c r="F114">
        <f t="shared" si="8"/>
        <v>0.16694416380688576</v>
      </c>
      <c r="G114" s="6">
        <f t="shared" si="9"/>
        <v>3.9553534589953601E-2</v>
      </c>
    </row>
    <row r="115" spans="1:7" x14ac:dyDescent="0.25">
      <c r="A115" s="1" t="s">
        <v>114</v>
      </c>
      <c r="B115">
        <f>Planificare_Segment!C113</f>
        <v>10.119999999999999</v>
      </c>
      <c r="C115">
        <f t="shared" si="5"/>
        <v>10.324128590263044</v>
      </c>
      <c r="D115">
        <f t="shared" si="6"/>
        <v>-0.20412859026304453</v>
      </c>
      <c r="E115">
        <f t="shared" si="7"/>
        <v>0.20412859026304453</v>
      </c>
      <c r="F115">
        <f t="shared" si="8"/>
        <v>4.1668481362777919E-2</v>
      </c>
      <c r="G115" s="6">
        <f t="shared" si="9"/>
        <v>2.0170809314530094E-2</v>
      </c>
    </row>
    <row r="116" spans="1:7" x14ac:dyDescent="0.25">
      <c r="A116" s="1" t="s">
        <v>115</v>
      </c>
      <c r="B116">
        <f>Planificare_Segment!C114</f>
        <v>10.29</v>
      </c>
      <c r="C116">
        <f t="shared" si="5"/>
        <v>10.12293332784208</v>
      </c>
      <c r="D116">
        <f t="shared" si="6"/>
        <v>0.16706667215791882</v>
      </c>
      <c r="E116">
        <f t="shared" si="7"/>
        <v>0.16706667215791882</v>
      </c>
      <c r="F116">
        <f t="shared" si="8"/>
        <v>2.7911272945921526E-2</v>
      </c>
      <c r="G116" s="6">
        <f t="shared" si="9"/>
        <v>1.6235828198048478E-2</v>
      </c>
    </row>
    <row r="117" spans="1:7" x14ac:dyDescent="0.25">
      <c r="A117" s="1" t="s">
        <v>116</v>
      </c>
      <c r="B117">
        <f>Planificare_Segment!C115</f>
        <v>9.8049999999999997</v>
      </c>
      <c r="C117">
        <f t="shared" si="5"/>
        <v>10.28759925192109</v>
      </c>
      <c r="D117">
        <f t="shared" si="6"/>
        <v>-0.48259925192109066</v>
      </c>
      <c r="E117">
        <f t="shared" si="7"/>
        <v>0.48259925192109066</v>
      </c>
      <c r="F117">
        <f t="shared" si="8"/>
        <v>0.23290203795479633</v>
      </c>
      <c r="G117" s="6">
        <f t="shared" si="9"/>
        <v>4.921970952790318E-2</v>
      </c>
    </row>
    <row r="118" spans="1:7" x14ac:dyDescent="0.25">
      <c r="A118" s="1" t="s">
        <v>117</v>
      </c>
      <c r="B118">
        <f>Planificare_Segment!C116</f>
        <v>9.5500000000000007</v>
      </c>
      <c r="C118">
        <f t="shared" si="5"/>
        <v>9.8119349512501053</v>
      </c>
      <c r="D118">
        <f t="shared" si="6"/>
        <v>-0.26193495125010458</v>
      </c>
      <c r="E118">
        <f t="shared" si="7"/>
        <v>0.26193495125010458</v>
      </c>
      <c r="F118">
        <f t="shared" si="8"/>
        <v>6.8609918686394655E-2</v>
      </c>
      <c r="G118" s="6">
        <f t="shared" si="9"/>
        <v>2.7427743586398382E-2</v>
      </c>
    </row>
    <row r="119" spans="1:7" x14ac:dyDescent="0.25">
      <c r="A119" s="1"/>
      <c r="C119">
        <f t="shared" si="5"/>
        <v>9.5537640052494641</v>
      </c>
      <c r="D119">
        <f>B119-C119</f>
        <v>-9.5537640052494641</v>
      </c>
      <c r="E119">
        <f>ABS(D119)</f>
        <v>9.5537640052494641</v>
      </c>
      <c r="F119">
        <f>D119^2</f>
        <v>91.274406668000282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19"/>
  <sheetViews>
    <sheetView workbookViewId="0">
      <selection activeCell="I2" sqref="I2"/>
    </sheetView>
  </sheetViews>
  <sheetFormatPr defaultRowHeight="15" x14ac:dyDescent="0.25"/>
  <cols>
    <col min="1" max="1" width="13" bestFit="1" customWidth="1"/>
    <col min="2" max="2" width="18" bestFit="1" customWidth="1"/>
    <col min="3" max="3" width="12" bestFit="1" customWidth="1"/>
    <col min="4" max="4" width="9" bestFit="1" customWidth="1"/>
    <col min="5" max="5" width="8" bestFit="1" customWidth="1"/>
    <col min="6" max="6" width="12" bestFit="1" customWidth="1"/>
    <col min="7" max="7" width="12" style="6" bestFit="1" customWidth="1"/>
  </cols>
  <sheetData>
    <row r="1" spans="1:9" x14ac:dyDescent="0.25">
      <c r="A1" t="s">
        <v>0</v>
      </c>
      <c r="B1" t="s">
        <v>141</v>
      </c>
      <c r="C1" t="s">
        <v>142</v>
      </c>
      <c r="D1" t="s">
        <v>143</v>
      </c>
      <c r="E1" t="s">
        <v>119</v>
      </c>
      <c r="F1" t="s">
        <v>120</v>
      </c>
      <c r="G1" s="6" t="s">
        <v>121</v>
      </c>
      <c r="I1" t="s">
        <v>122</v>
      </c>
    </row>
    <row r="2" spans="1:9" x14ac:dyDescent="0.25">
      <c r="E2">
        <f>AVERAGE(E7:E118)</f>
        <v>1.5968555272110023</v>
      </c>
      <c r="F2">
        <f>AVERAGE(F7:F118)</f>
        <v>5.3928742981496542</v>
      </c>
      <c r="G2" s="6">
        <f>AVERAGE(G7:G118)</f>
        <v>0.14797096795993414</v>
      </c>
      <c r="I2">
        <v>0.56077377752603108</v>
      </c>
    </row>
    <row r="4" spans="1:9" x14ac:dyDescent="0.25">
      <c r="A4" s="1" t="s">
        <v>3</v>
      </c>
      <c r="B4">
        <f>Planificare_Segment!C2</f>
        <v>10.37</v>
      </c>
      <c r="C4">
        <f>B4</f>
        <v>10.37</v>
      </c>
    </row>
    <row r="5" spans="1:9" x14ac:dyDescent="0.25">
      <c r="A5" s="1" t="s">
        <v>4</v>
      </c>
      <c r="B5">
        <f>Planificare_Segment!C3</f>
        <v>13.68</v>
      </c>
      <c r="C5">
        <f>($I$2*B4)+(1-$I$2)*C4</f>
        <v>10.37</v>
      </c>
    </row>
    <row r="6" spans="1:9" x14ac:dyDescent="0.25">
      <c r="A6" s="1" t="s">
        <v>5</v>
      </c>
      <c r="B6">
        <f>Planificare_Segment!C4</f>
        <v>13.89</v>
      </c>
      <c r="C6">
        <f t="shared" ref="C6:C69" si="0">($I$2*B5)+(1-$I$2)*C5</f>
        <v>12.226161203611163</v>
      </c>
    </row>
    <row r="7" spans="1:9" x14ac:dyDescent="0.25">
      <c r="A7" s="1" t="s">
        <v>6</v>
      </c>
      <c r="B7">
        <f>Planificare_Segment!C5</f>
        <v>10.68</v>
      </c>
      <c r="C7">
        <f t="shared" si="0"/>
        <v>13.159198370656497</v>
      </c>
      <c r="D7">
        <f t="shared" ref="D7:D69" si="1">B7-C7</f>
        <v>-2.4791983706564977</v>
      </c>
      <c r="E7">
        <f t="shared" ref="E7:E69" si="2">ABS(D7)</f>
        <v>2.4791983706564977</v>
      </c>
      <c r="F7">
        <f t="shared" ref="F7:F69" si="3">D7^2</f>
        <v>6.1464245610658335</v>
      </c>
      <c r="G7" s="6">
        <f t="shared" ref="G7:G69" si="4">E7/B7</f>
        <v>0.23213467890042114</v>
      </c>
    </row>
    <row r="8" spans="1:9" x14ac:dyDescent="0.25">
      <c r="A8" s="1" t="s">
        <v>7</v>
      </c>
      <c r="B8">
        <f>Planificare_Segment!C6</f>
        <v>17.475000000000001</v>
      </c>
      <c r="C8">
        <f t="shared" si="0"/>
        <v>11.768928935107073</v>
      </c>
      <c r="D8">
        <f t="shared" si="1"/>
        <v>5.706071064892928</v>
      </c>
      <c r="E8">
        <f t="shared" si="2"/>
        <v>5.706071064892928</v>
      </c>
      <c r="F8">
        <f t="shared" si="3"/>
        <v>32.559246997608312</v>
      </c>
      <c r="G8" s="6">
        <f t="shared" si="4"/>
        <v>0.32652767181075409</v>
      </c>
    </row>
    <row r="9" spans="1:9" x14ac:dyDescent="0.25">
      <c r="A9" s="1" t="s">
        <v>8</v>
      </c>
      <c r="B9">
        <f>Planificare_Segment!C7</f>
        <v>14.51</v>
      </c>
      <c r="C9">
        <f t="shared" si="0"/>
        <v>14.968743960999063</v>
      </c>
      <c r="D9">
        <f t="shared" si="1"/>
        <v>-0.45874396099906356</v>
      </c>
      <c r="E9">
        <f t="shared" si="2"/>
        <v>0.45874396099906356</v>
      </c>
      <c r="F9">
        <f t="shared" si="3"/>
        <v>0.21044602175311033</v>
      </c>
      <c r="G9" s="6">
        <f t="shared" si="4"/>
        <v>3.161571061330555E-2</v>
      </c>
    </row>
    <row r="10" spans="1:9" x14ac:dyDescent="0.25">
      <c r="A10" s="1" t="s">
        <v>9</v>
      </c>
      <c r="B10">
        <f>Planificare_Segment!C8</f>
        <v>16.100000000000001</v>
      </c>
      <c r="C10">
        <f t="shared" si="0"/>
        <v>14.711492377072364</v>
      </c>
      <c r="D10">
        <f t="shared" si="1"/>
        <v>1.3885076229276372</v>
      </c>
      <c r="E10">
        <f t="shared" si="2"/>
        <v>1.3885076229276372</v>
      </c>
      <c r="F10">
        <f t="shared" si="3"/>
        <v>1.9279534189281575</v>
      </c>
      <c r="G10" s="6">
        <f t="shared" si="4"/>
        <v>8.6242709498611E-2</v>
      </c>
    </row>
    <row r="11" spans="1:9" x14ac:dyDescent="0.25">
      <c r="A11" s="1" t="s">
        <v>10</v>
      </c>
      <c r="B11">
        <f>Planificare_Segment!C9</f>
        <v>16.09</v>
      </c>
      <c r="C11">
        <f t="shared" si="0"/>
        <v>15.490131041905187</v>
      </c>
      <c r="D11">
        <f t="shared" si="1"/>
        <v>0.59986895809481311</v>
      </c>
      <c r="E11">
        <f t="shared" si="2"/>
        <v>0.59986895809481311</v>
      </c>
      <c r="F11">
        <f t="shared" si="3"/>
        <v>0.35984276688575667</v>
      </c>
      <c r="G11" s="6">
        <f t="shared" si="4"/>
        <v>3.728209807923015E-2</v>
      </c>
    </row>
    <row r="12" spans="1:9" x14ac:dyDescent="0.25">
      <c r="A12" s="1" t="s">
        <v>11</v>
      </c>
      <c r="B12">
        <f>Planificare_Segment!C10</f>
        <v>16.239999999999998</v>
      </c>
      <c r="C12">
        <f t="shared" si="0"/>
        <v>15.826521823556618</v>
      </c>
      <c r="D12">
        <f t="shared" si="1"/>
        <v>0.41347817644338036</v>
      </c>
      <c r="E12">
        <f t="shared" si="2"/>
        <v>0.41347817644338036</v>
      </c>
      <c r="F12">
        <f t="shared" si="3"/>
        <v>0.17096420239494317</v>
      </c>
      <c r="G12" s="6">
        <f t="shared" si="4"/>
        <v>2.5460478845035737E-2</v>
      </c>
    </row>
    <row r="13" spans="1:9" x14ac:dyDescent="0.25">
      <c r="A13" s="1" t="s">
        <v>12</v>
      </c>
      <c r="B13">
        <f>Planificare_Segment!C11</f>
        <v>16.25</v>
      </c>
      <c r="C13">
        <f t="shared" si="0"/>
        <v>16.058389542485347</v>
      </c>
      <c r="D13">
        <f t="shared" si="1"/>
        <v>0.19161045751465267</v>
      </c>
      <c r="E13">
        <f t="shared" si="2"/>
        <v>0.19161045751465267</v>
      </c>
      <c r="F13">
        <f t="shared" si="3"/>
        <v>3.6714567428974512E-2</v>
      </c>
      <c r="G13" s="6">
        <f t="shared" si="4"/>
        <v>1.1791412770132471E-2</v>
      </c>
    </row>
    <row r="14" spans="1:9" x14ac:dyDescent="0.25">
      <c r="A14" s="1" t="s">
        <v>13</v>
      </c>
      <c r="B14">
        <f>Planificare_Segment!C12</f>
        <v>16.295000000000002</v>
      </c>
      <c r="C14">
        <f t="shared" si="0"/>
        <v>16.165839662559328</v>
      </c>
      <c r="D14">
        <f t="shared" si="1"/>
        <v>0.12916033744067335</v>
      </c>
      <c r="E14">
        <f t="shared" si="2"/>
        <v>0.12916033744067335</v>
      </c>
      <c r="F14">
        <f t="shared" si="3"/>
        <v>1.6682392767788604E-2</v>
      </c>
      <c r="G14" s="6">
        <f t="shared" si="4"/>
        <v>7.9263784866936693E-3</v>
      </c>
    </row>
    <row r="15" spans="1:9" x14ac:dyDescent="0.25">
      <c r="A15" s="1" t="s">
        <v>14</v>
      </c>
      <c r="B15">
        <f>Planificare_Segment!C13</f>
        <v>16.5</v>
      </c>
      <c r="C15">
        <f t="shared" si="0"/>
        <v>16.23826939289247</v>
      </c>
      <c r="D15">
        <f t="shared" si="1"/>
        <v>0.26173060710753049</v>
      </c>
      <c r="E15">
        <f t="shared" si="2"/>
        <v>0.26173060710753049</v>
      </c>
      <c r="F15">
        <f t="shared" si="3"/>
        <v>6.8502910696876487E-2</v>
      </c>
      <c r="G15" s="6">
        <f t="shared" si="4"/>
        <v>1.5862461036820031E-2</v>
      </c>
    </row>
    <row r="16" spans="1:9" x14ac:dyDescent="0.25">
      <c r="A16" s="1" t="s">
        <v>15</v>
      </c>
      <c r="B16">
        <f>Planificare_Segment!C14</f>
        <v>16.420000000000002</v>
      </c>
      <c r="C16">
        <f t="shared" si="0"/>
        <v>16.385041054134341</v>
      </c>
      <c r="D16">
        <f t="shared" si="1"/>
        <v>3.4958945865660951E-2</v>
      </c>
      <c r="E16">
        <f t="shared" si="2"/>
        <v>3.4958945865660951E-2</v>
      </c>
      <c r="F16">
        <f t="shared" si="3"/>
        <v>1.222127896038213E-3</v>
      </c>
      <c r="G16" s="6">
        <f t="shared" si="4"/>
        <v>2.1290466422448809E-3</v>
      </c>
    </row>
    <row r="17" spans="1:7" x14ac:dyDescent="0.25">
      <c r="A17" s="1" t="s">
        <v>16</v>
      </c>
      <c r="B17">
        <f>Planificare_Segment!C15</f>
        <v>11.85</v>
      </c>
      <c r="C17">
        <f t="shared" si="0"/>
        <v>16.404645114265755</v>
      </c>
      <c r="D17">
        <f t="shared" si="1"/>
        <v>-4.5546451142657549</v>
      </c>
      <c r="E17">
        <f t="shared" si="2"/>
        <v>4.5546451142657549</v>
      </c>
      <c r="F17">
        <f t="shared" si="3"/>
        <v>20.744792116904911</v>
      </c>
      <c r="G17" s="6">
        <f t="shared" si="4"/>
        <v>0.38435823749078102</v>
      </c>
    </row>
    <row r="18" spans="1:7" x14ac:dyDescent="0.25">
      <c r="A18" s="1" t="s">
        <v>17</v>
      </c>
      <c r="B18">
        <f>Planificare_Segment!C16</f>
        <v>14.925700000000001</v>
      </c>
      <c r="C18">
        <f t="shared" si="0"/>
        <v>13.850519568248465</v>
      </c>
      <c r="D18">
        <f t="shared" si="1"/>
        <v>1.0751804317515354</v>
      </c>
      <c r="E18">
        <f t="shared" si="2"/>
        <v>1.0751804317515354</v>
      </c>
      <c r="F18">
        <f t="shared" si="3"/>
        <v>1.1560129608214182</v>
      </c>
      <c r="G18" s="6">
        <f t="shared" si="4"/>
        <v>7.2035511349654316E-2</v>
      </c>
    </row>
    <row r="19" spans="1:7" x14ac:dyDescent="0.25">
      <c r="A19" s="1" t="s">
        <v>18</v>
      </c>
      <c r="B19">
        <f>Planificare_Segment!C17</f>
        <v>9.7149999999999999</v>
      </c>
      <c r="C19">
        <f t="shared" si="0"/>
        <v>14.453452560483843</v>
      </c>
      <c r="D19">
        <f t="shared" si="1"/>
        <v>-4.738452560483843</v>
      </c>
      <c r="E19">
        <f t="shared" si="2"/>
        <v>4.738452560483843</v>
      </c>
      <c r="F19">
        <f t="shared" si="3"/>
        <v>22.452932667955888</v>
      </c>
      <c r="G19" s="6">
        <f t="shared" si="4"/>
        <v>0.48774601754851704</v>
      </c>
    </row>
    <row r="20" spans="1:7" x14ac:dyDescent="0.25">
      <c r="A20" s="1" t="s">
        <v>19</v>
      </c>
      <c r="B20">
        <f>Planificare_Segment!C18</f>
        <v>13.76</v>
      </c>
      <c r="C20">
        <f t="shared" si="0"/>
        <v>11.796252618513424</v>
      </c>
      <c r="D20">
        <f t="shared" si="1"/>
        <v>1.9637473814865753</v>
      </c>
      <c r="E20">
        <f t="shared" si="2"/>
        <v>1.9637473814865753</v>
      </c>
      <c r="F20">
        <f t="shared" si="3"/>
        <v>3.8563037782953815</v>
      </c>
      <c r="G20" s="6">
        <f t="shared" si="4"/>
        <v>0.14271419923594297</v>
      </c>
    </row>
    <row r="21" spans="1:7" x14ac:dyDescent="0.25">
      <c r="A21" s="1" t="s">
        <v>20</v>
      </c>
      <c r="B21">
        <f>Planificare_Segment!C19</f>
        <v>13.244999999999999</v>
      </c>
      <c r="C21">
        <f t="shared" si="0"/>
        <v>12.897470655736504</v>
      </c>
      <c r="D21">
        <f t="shared" si="1"/>
        <v>0.34752934426349569</v>
      </c>
      <c r="E21">
        <f t="shared" si="2"/>
        <v>0.34752934426349569</v>
      </c>
      <c r="F21">
        <f t="shared" si="3"/>
        <v>0.12077664512421531</v>
      </c>
      <c r="G21" s="6">
        <f t="shared" si="4"/>
        <v>2.6238531088221648E-2</v>
      </c>
    </row>
    <row r="22" spans="1:7" x14ac:dyDescent="0.25">
      <c r="A22" s="1" t="s">
        <v>21</v>
      </c>
      <c r="B22">
        <f>Planificare_Segment!C20</f>
        <v>13.395</v>
      </c>
      <c r="C22">
        <f t="shared" si="0"/>
        <v>13.09235599892029</v>
      </c>
      <c r="D22">
        <f t="shared" si="1"/>
        <v>0.30264400107970957</v>
      </c>
      <c r="E22">
        <f t="shared" si="2"/>
        <v>0.30264400107970957</v>
      </c>
      <c r="F22">
        <f t="shared" si="3"/>
        <v>9.1593391389535248E-2</v>
      </c>
      <c r="G22" s="6">
        <f t="shared" si="4"/>
        <v>2.2593803738686791E-2</v>
      </c>
    </row>
    <row r="23" spans="1:7" x14ac:dyDescent="0.25">
      <c r="A23" s="1" t="s">
        <v>22</v>
      </c>
      <c r="B23">
        <f>Planificare_Segment!C21</f>
        <v>14.14</v>
      </c>
      <c r="C23">
        <f t="shared" si="0"/>
        <v>13.262070818651353</v>
      </c>
      <c r="D23">
        <f t="shared" si="1"/>
        <v>0.87792918134864806</v>
      </c>
      <c r="E23">
        <f t="shared" si="2"/>
        <v>0.87792918134864806</v>
      </c>
      <c r="F23">
        <f t="shared" si="3"/>
        <v>0.77075964746350734</v>
      </c>
      <c r="G23" s="6">
        <f t="shared" si="4"/>
        <v>6.2088343801177372E-2</v>
      </c>
    </row>
    <row r="24" spans="1:7" x14ac:dyDescent="0.25">
      <c r="A24" s="1" t="s">
        <v>23</v>
      </c>
      <c r="B24">
        <f>Planificare_Segment!C22</f>
        <v>14.256</v>
      </c>
      <c r="C24">
        <f t="shared" si="0"/>
        <v>13.75439048207657</v>
      </c>
      <c r="D24">
        <f t="shared" si="1"/>
        <v>0.50160951792343056</v>
      </c>
      <c r="E24">
        <f t="shared" si="2"/>
        <v>0.50160951792343056</v>
      </c>
      <c r="F24">
        <f t="shared" si="3"/>
        <v>0.25161210847137638</v>
      </c>
      <c r="G24" s="6">
        <f t="shared" si="4"/>
        <v>3.5185852828523469E-2</v>
      </c>
    </row>
    <row r="25" spans="1:7" x14ac:dyDescent="0.25">
      <c r="A25" s="1" t="s">
        <v>24</v>
      </c>
      <c r="B25">
        <f>Planificare_Segment!C23</f>
        <v>7.57</v>
      </c>
      <c r="C25">
        <f t="shared" si="0"/>
        <v>14.035679946285503</v>
      </c>
      <c r="D25">
        <f t="shared" si="1"/>
        <v>-6.465679946285503</v>
      </c>
      <c r="E25">
        <f t="shared" si="2"/>
        <v>6.465679946285503</v>
      </c>
      <c r="F25">
        <f t="shared" si="3"/>
        <v>41.805017167798503</v>
      </c>
      <c r="G25" s="6">
        <f t="shared" si="4"/>
        <v>0.85411888326096475</v>
      </c>
    </row>
    <row r="26" spans="1:7" x14ac:dyDescent="0.25">
      <c r="A26" s="1" t="s">
        <v>25</v>
      </c>
      <c r="B26">
        <f>Planificare_Segment!C24</f>
        <v>12.61</v>
      </c>
      <c r="C26">
        <f t="shared" si="0"/>
        <v>10.409896178532676</v>
      </c>
      <c r="D26">
        <f t="shared" si="1"/>
        <v>2.200103821467323</v>
      </c>
      <c r="E26">
        <f t="shared" si="2"/>
        <v>2.200103821467323</v>
      </c>
      <c r="F26">
        <f t="shared" si="3"/>
        <v>4.8404568252351181</v>
      </c>
      <c r="G26" s="6">
        <f t="shared" si="4"/>
        <v>0.17447294381184164</v>
      </c>
    </row>
    <row r="27" spans="1:7" x14ac:dyDescent="0.25">
      <c r="A27" s="1" t="s">
        <v>26</v>
      </c>
      <c r="B27">
        <f>Planificare_Segment!C25</f>
        <v>14.84</v>
      </c>
      <c r="C27">
        <f t="shared" si="0"/>
        <v>11.643656709446365</v>
      </c>
      <c r="D27">
        <f t="shared" si="1"/>
        <v>3.1963432905536351</v>
      </c>
      <c r="E27">
        <f t="shared" si="2"/>
        <v>3.1963432905536351</v>
      </c>
      <c r="F27">
        <f t="shared" si="3"/>
        <v>10.21661043106724</v>
      </c>
      <c r="G27" s="6">
        <f t="shared" si="4"/>
        <v>0.21538701418825035</v>
      </c>
    </row>
    <row r="28" spans="1:7" x14ac:dyDescent="0.25">
      <c r="A28" s="1" t="s">
        <v>27</v>
      </c>
      <c r="B28">
        <f>Planificare_Segment!C26</f>
        <v>15.54</v>
      </c>
      <c r="C28">
        <f t="shared" si="0"/>
        <v>13.436082210760112</v>
      </c>
      <c r="D28">
        <f t="shared" si="1"/>
        <v>2.1039177892398868</v>
      </c>
      <c r="E28">
        <f t="shared" si="2"/>
        <v>2.1039177892398868</v>
      </c>
      <c r="F28">
        <f t="shared" si="3"/>
        <v>4.4264700638800525</v>
      </c>
      <c r="G28" s="6">
        <f t="shared" si="4"/>
        <v>0.13538724512483186</v>
      </c>
    </row>
    <row r="29" spans="1:7" x14ac:dyDescent="0.25">
      <c r="A29" s="1" t="s">
        <v>28</v>
      </c>
      <c r="B29">
        <f>Planificare_Segment!C27</f>
        <v>15.375</v>
      </c>
      <c r="C29">
        <f t="shared" si="0"/>
        <v>14.615904137036379</v>
      </c>
      <c r="D29">
        <f t="shared" si="1"/>
        <v>0.75909586296362086</v>
      </c>
      <c r="E29">
        <f t="shared" si="2"/>
        <v>0.75909586296362086</v>
      </c>
      <c r="F29">
        <f t="shared" si="3"/>
        <v>0.57622652916848427</v>
      </c>
      <c r="G29" s="6">
        <f t="shared" si="4"/>
        <v>4.937208864804038E-2</v>
      </c>
    </row>
    <row r="30" spans="1:7" x14ac:dyDescent="0.25">
      <c r="A30" s="1" t="s">
        <v>29</v>
      </c>
      <c r="B30">
        <f>Planificare_Segment!C28</f>
        <v>15.234999999999999</v>
      </c>
      <c r="C30">
        <f t="shared" si="0"/>
        <v>15.041585191614871</v>
      </c>
      <c r="D30">
        <f t="shared" si="1"/>
        <v>0.19341480838512837</v>
      </c>
      <c r="E30">
        <f t="shared" si="2"/>
        <v>0.19341480838512837</v>
      </c>
      <c r="F30">
        <f t="shared" si="3"/>
        <v>3.7409288102655924E-2</v>
      </c>
      <c r="G30" s="6">
        <f t="shared" si="4"/>
        <v>1.2695425558590639E-2</v>
      </c>
    </row>
    <row r="31" spans="1:7" x14ac:dyDescent="0.25">
      <c r="A31" s="1" t="s">
        <v>30</v>
      </c>
      <c r="B31">
        <f>Planificare_Segment!C29</f>
        <v>15.35</v>
      </c>
      <c r="C31">
        <f t="shared" si="0"/>
        <v>15.150047144342473</v>
      </c>
      <c r="D31">
        <f t="shared" si="1"/>
        <v>0.19995285565752674</v>
      </c>
      <c r="E31">
        <f t="shared" si="2"/>
        <v>0.19995285565752674</v>
      </c>
      <c r="F31">
        <f t="shared" si="3"/>
        <v>3.9981144485599723E-2</v>
      </c>
      <c r="G31" s="6">
        <f t="shared" si="4"/>
        <v>1.3026244668242785E-2</v>
      </c>
    </row>
    <row r="32" spans="1:7" x14ac:dyDescent="0.25">
      <c r="A32" s="1" t="s">
        <v>31</v>
      </c>
      <c r="B32">
        <f>Planificare_Segment!C30</f>
        <v>15.92</v>
      </c>
      <c r="C32">
        <f t="shared" si="0"/>
        <v>15.262175462536661</v>
      </c>
      <c r="D32">
        <f t="shared" si="1"/>
        <v>0.65782453746333935</v>
      </c>
      <c r="E32">
        <f t="shared" si="2"/>
        <v>0.65782453746333935</v>
      </c>
      <c r="F32">
        <f t="shared" si="3"/>
        <v>0.43273312208885634</v>
      </c>
      <c r="G32" s="6">
        <f t="shared" si="4"/>
        <v>4.1320636775335387E-2</v>
      </c>
    </row>
    <row r="33" spans="1:7" x14ac:dyDescent="0.25">
      <c r="A33" s="1" t="s">
        <v>32</v>
      </c>
      <c r="B33">
        <f>Planificare_Segment!C31</f>
        <v>16.155000000000001</v>
      </c>
      <c r="C33">
        <f t="shared" si="0"/>
        <v>15.63106621335929</v>
      </c>
      <c r="D33">
        <f t="shared" si="1"/>
        <v>0.52393378664071122</v>
      </c>
      <c r="E33">
        <f t="shared" si="2"/>
        <v>0.52393378664071122</v>
      </c>
      <c r="F33">
        <f t="shared" si="3"/>
        <v>0.27450661278367433</v>
      </c>
      <c r="G33" s="6">
        <f t="shared" si="4"/>
        <v>3.2431679767298743E-2</v>
      </c>
    </row>
    <row r="34" spans="1:7" x14ac:dyDescent="0.25">
      <c r="A34" s="1" t="s">
        <v>33</v>
      </c>
      <c r="B34">
        <f>Planificare_Segment!C32</f>
        <v>15.86</v>
      </c>
      <c r="C34">
        <f t="shared" si="0"/>
        <v>15.924874542067318</v>
      </c>
      <c r="D34">
        <f t="shared" si="1"/>
        <v>-6.4874542067318686E-2</v>
      </c>
      <c r="E34">
        <f t="shared" si="2"/>
        <v>6.4874542067318686E-2</v>
      </c>
      <c r="F34">
        <f t="shared" si="3"/>
        <v>4.2087062084443022E-3</v>
      </c>
      <c r="G34" s="6">
        <f t="shared" si="4"/>
        <v>4.0904503195030696E-3</v>
      </c>
    </row>
    <row r="35" spans="1:7" x14ac:dyDescent="0.25">
      <c r="A35" s="1" t="s">
        <v>34</v>
      </c>
      <c r="B35">
        <f>Planificare_Segment!C33</f>
        <v>16.52</v>
      </c>
      <c r="C35">
        <f t="shared" si="0"/>
        <v>15.888494600046958</v>
      </c>
      <c r="D35">
        <f t="shared" si="1"/>
        <v>0.631505399953042</v>
      </c>
      <c r="E35">
        <f t="shared" si="2"/>
        <v>0.631505399953042</v>
      </c>
      <c r="F35">
        <f t="shared" si="3"/>
        <v>0.39879907016985155</v>
      </c>
      <c r="G35" s="6">
        <f t="shared" si="4"/>
        <v>3.8226719125486808E-2</v>
      </c>
    </row>
    <row r="36" spans="1:7" x14ac:dyDescent="0.25">
      <c r="A36" s="1" t="s">
        <v>35</v>
      </c>
      <c r="B36">
        <f>Planificare_Segment!C34</f>
        <v>15.37</v>
      </c>
      <c r="C36">
        <f t="shared" si="0"/>
        <v>16.242626268706715</v>
      </c>
      <c r="D36">
        <f t="shared" si="1"/>
        <v>-0.87262626870671589</v>
      </c>
      <c r="E36">
        <f t="shared" si="2"/>
        <v>0.87262626870671589</v>
      </c>
      <c r="F36">
        <f t="shared" si="3"/>
        <v>0.76147660483700552</v>
      </c>
      <c r="G36" s="6">
        <f t="shared" si="4"/>
        <v>5.6774643377144822E-2</v>
      </c>
    </row>
    <row r="37" spans="1:7" x14ac:dyDescent="0.25">
      <c r="A37" s="1" t="s">
        <v>36</v>
      </c>
      <c r="B37">
        <f>Planificare_Segment!C35</f>
        <v>16.059999999999999</v>
      </c>
      <c r="C37">
        <f t="shared" si="0"/>
        <v>15.753280339635605</v>
      </c>
      <c r="D37">
        <f t="shared" si="1"/>
        <v>0.30671966036439358</v>
      </c>
      <c r="E37">
        <f t="shared" si="2"/>
        <v>0.30671966036439358</v>
      </c>
      <c r="F37">
        <f t="shared" si="3"/>
        <v>9.4076950054048952E-2</v>
      </c>
      <c r="G37" s="6">
        <f t="shared" si="4"/>
        <v>1.9098359923063114E-2</v>
      </c>
    </row>
    <row r="38" spans="1:7" x14ac:dyDescent="0.25">
      <c r="A38" s="1" t="s">
        <v>37</v>
      </c>
      <c r="B38">
        <f>Planificare_Segment!C36</f>
        <v>22.36</v>
      </c>
      <c r="C38">
        <f t="shared" si="0"/>
        <v>15.925280682219647</v>
      </c>
      <c r="D38">
        <f t="shared" si="1"/>
        <v>6.4347193177803526</v>
      </c>
      <c r="E38">
        <f t="shared" si="2"/>
        <v>6.4347193177803526</v>
      </c>
      <c r="F38">
        <f t="shared" si="3"/>
        <v>41.405612698615649</v>
      </c>
      <c r="G38" s="6">
        <f t="shared" si="4"/>
        <v>0.28777814480234137</v>
      </c>
    </row>
    <row r="39" spans="1:7" x14ac:dyDescent="0.25">
      <c r="A39" s="1" t="s">
        <v>38</v>
      </c>
      <c r="B39">
        <f>Planificare_Segment!C37</f>
        <v>15.45</v>
      </c>
      <c r="C39">
        <f t="shared" si="0"/>
        <v>19.53370254137106</v>
      </c>
      <c r="D39">
        <f t="shared" si="1"/>
        <v>-4.0837025413710606</v>
      </c>
      <c r="E39">
        <f t="shared" si="2"/>
        <v>4.0837025413710606</v>
      </c>
      <c r="F39">
        <f t="shared" si="3"/>
        <v>16.676626446400459</v>
      </c>
      <c r="G39" s="6">
        <f t="shared" si="4"/>
        <v>0.26431731659359614</v>
      </c>
    </row>
    <row r="40" spans="1:7" x14ac:dyDescent="0.25">
      <c r="A40" s="1" t="s">
        <v>39</v>
      </c>
      <c r="B40">
        <f>Planificare_Segment!C38</f>
        <v>18.355</v>
      </c>
      <c r="C40">
        <f t="shared" si="0"/>
        <v>17.243669240953757</v>
      </c>
      <c r="D40">
        <f t="shared" si="1"/>
        <v>1.1113307590462433</v>
      </c>
      <c r="E40">
        <f t="shared" si="2"/>
        <v>1.1113307590462433</v>
      </c>
      <c r="F40">
        <f t="shared" si="3"/>
        <v>1.2350560560022994</v>
      </c>
      <c r="G40" s="6">
        <f t="shared" si="4"/>
        <v>6.0546486463974029E-2</v>
      </c>
    </row>
    <row r="41" spans="1:7" x14ac:dyDescent="0.25">
      <c r="A41" s="1" t="s">
        <v>40</v>
      </c>
      <c r="B41">
        <f>Planificare_Segment!C39</f>
        <v>16.22</v>
      </c>
      <c r="C41">
        <f t="shared" si="0"/>
        <v>17.866874388784989</v>
      </c>
      <c r="D41">
        <f t="shared" si="1"/>
        <v>-1.6468743887849904</v>
      </c>
      <c r="E41">
        <f t="shared" si="2"/>
        <v>1.6468743887849904</v>
      </c>
      <c r="F41">
        <f t="shared" si="3"/>
        <v>2.7121952524359356</v>
      </c>
      <c r="G41" s="6">
        <f t="shared" si="4"/>
        <v>0.10153356281041864</v>
      </c>
    </row>
    <row r="42" spans="1:7" x14ac:dyDescent="0.25">
      <c r="A42" s="1" t="s">
        <v>41</v>
      </c>
      <c r="B42">
        <f>Planificare_Segment!C40</f>
        <v>16.015000000000001</v>
      </c>
      <c r="C42">
        <f t="shared" si="0"/>
        <v>16.943350416675159</v>
      </c>
      <c r="D42">
        <f t="shared" si="1"/>
        <v>-0.92835041667515839</v>
      </c>
      <c r="E42">
        <f t="shared" si="2"/>
        <v>0.92835041667515839</v>
      </c>
      <c r="F42">
        <f t="shared" si="3"/>
        <v>0.86183449614094021</v>
      </c>
      <c r="G42" s="6">
        <f t="shared" si="4"/>
        <v>5.7967556458018002E-2</v>
      </c>
    </row>
    <row r="43" spans="1:7" x14ac:dyDescent="0.25">
      <c r="A43" s="1" t="s">
        <v>42</v>
      </c>
      <c r="B43">
        <f>Planificare_Segment!C41</f>
        <v>11.02</v>
      </c>
      <c r="C43">
        <f t="shared" si="0"/>
        <v>16.422755846648364</v>
      </c>
      <c r="D43">
        <f t="shared" si="1"/>
        <v>-5.4027558466483647</v>
      </c>
      <c r="E43">
        <f t="shared" si="2"/>
        <v>5.4027558466483647</v>
      </c>
      <c r="F43">
        <f t="shared" si="3"/>
        <v>29.189770738493088</v>
      </c>
      <c r="G43" s="6">
        <f t="shared" si="4"/>
        <v>0.49026822564867195</v>
      </c>
    </row>
    <row r="44" spans="1:7" x14ac:dyDescent="0.25">
      <c r="A44" s="1" t="s">
        <v>43</v>
      </c>
      <c r="B44">
        <f>Planificare_Segment!C42</f>
        <v>15.66</v>
      </c>
      <c r="C44">
        <f t="shared" si="0"/>
        <v>13.393032041472511</v>
      </c>
      <c r="D44">
        <f t="shared" si="1"/>
        <v>2.2669679585274896</v>
      </c>
      <c r="E44">
        <f t="shared" si="2"/>
        <v>2.2669679585274896</v>
      </c>
      <c r="F44">
        <f t="shared" si="3"/>
        <v>5.1391437249902934</v>
      </c>
      <c r="G44" s="6">
        <f t="shared" si="4"/>
        <v>0.14476168317544633</v>
      </c>
    </row>
    <row r="45" spans="1:7" x14ac:dyDescent="0.25">
      <c r="A45" s="1" t="s">
        <v>44</v>
      </c>
      <c r="B45">
        <f>Planificare_Segment!C43</f>
        <v>14.484999999999999</v>
      </c>
      <c r="C45">
        <f t="shared" si="0"/>
        <v>14.664288227106445</v>
      </c>
      <c r="D45">
        <f t="shared" si="1"/>
        <v>-0.17928822710644532</v>
      </c>
      <c r="E45">
        <f t="shared" si="2"/>
        <v>0.17928822710644532</v>
      </c>
      <c r="F45">
        <f t="shared" si="3"/>
        <v>3.2144268378972315E-2</v>
      </c>
      <c r="G45" s="6">
        <f t="shared" si="4"/>
        <v>1.2377509638001058E-2</v>
      </c>
    </row>
    <row r="46" spans="1:7" x14ac:dyDescent="0.25">
      <c r="A46" s="1" t="s">
        <v>45</v>
      </c>
      <c r="B46">
        <f>Planificare_Segment!C44</f>
        <v>15.035</v>
      </c>
      <c r="C46">
        <f t="shared" si="0"/>
        <v>14.563748090726019</v>
      </c>
      <c r="D46">
        <f t="shared" si="1"/>
        <v>0.47125190927398108</v>
      </c>
      <c r="E46">
        <f t="shared" si="2"/>
        <v>0.47125190927398108</v>
      </c>
      <c r="F46">
        <f t="shared" si="3"/>
        <v>0.2220783619943725</v>
      </c>
      <c r="G46" s="6">
        <f t="shared" si="4"/>
        <v>3.1343658747853748E-2</v>
      </c>
    </row>
    <row r="47" spans="1:7" x14ac:dyDescent="0.25">
      <c r="A47" s="1" t="s">
        <v>46</v>
      </c>
      <c r="B47">
        <f>Planificare_Segment!C45</f>
        <v>14.82</v>
      </c>
      <c r="C47">
        <f t="shared" si="0"/>
        <v>14.828013804055946</v>
      </c>
      <c r="D47">
        <f t="shared" si="1"/>
        <v>-8.0138040559454282E-3</v>
      </c>
      <c r="E47">
        <f t="shared" si="2"/>
        <v>8.0138040559454282E-3</v>
      </c>
      <c r="F47">
        <f t="shared" si="3"/>
        <v>6.4221055447087399E-5</v>
      </c>
      <c r="G47" s="6">
        <f t="shared" si="4"/>
        <v>5.4074251389645261E-4</v>
      </c>
    </row>
    <row r="48" spans="1:7" x14ac:dyDescent="0.25">
      <c r="A48" s="1" t="s">
        <v>47</v>
      </c>
      <c r="B48">
        <f>Planificare_Segment!C46</f>
        <v>15</v>
      </c>
      <c r="C48">
        <f t="shared" si="0"/>
        <v>14.823519872883139</v>
      </c>
      <c r="D48">
        <f t="shared" si="1"/>
        <v>0.17648012711686079</v>
      </c>
      <c r="E48">
        <f t="shared" si="2"/>
        <v>0.17648012711686079</v>
      </c>
      <c r="F48">
        <f t="shared" si="3"/>
        <v>3.1145235267183342E-2</v>
      </c>
      <c r="G48" s="6">
        <f t="shared" si="4"/>
        <v>1.1765341807790718E-2</v>
      </c>
    </row>
    <row r="49" spans="1:7" x14ac:dyDescent="0.25">
      <c r="A49" s="1" t="s">
        <v>48</v>
      </c>
      <c r="B49">
        <f>Planificare_Segment!C47</f>
        <v>15.24</v>
      </c>
      <c r="C49">
        <f t="shared" si="0"/>
        <v>14.922485300424736</v>
      </c>
      <c r="D49">
        <f t="shared" si="1"/>
        <v>0.31751469957526446</v>
      </c>
      <c r="E49">
        <f t="shared" si="2"/>
        <v>0.31751469957526446</v>
      </c>
      <c r="F49">
        <f t="shared" si="3"/>
        <v>0.10081558444637044</v>
      </c>
      <c r="G49" s="6">
        <f t="shared" si="4"/>
        <v>2.0834297872392681E-2</v>
      </c>
    </row>
    <row r="50" spans="1:7" x14ac:dyDescent="0.25">
      <c r="A50" s="1" t="s">
        <v>49</v>
      </c>
      <c r="B50">
        <f>Planificare_Segment!C48</f>
        <v>12.925000000000001</v>
      </c>
      <c r="C50">
        <f t="shared" si="0"/>
        <v>15.100539217925601</v>
      </c>
      <c r="D50">
        <f t="shared" si="1"/>
        <v>-2.1755392179255999</v>
      </c>
      <c r="E50">
        <f t="shared" si="2"/>
        <v>2.1755392179255999</v>
      </c>
      <c r="F50">
        <f t="shared" si="3"/>
        <v>4.7329708887323312</v>
      </c>
      <c r="G50" s="6">
        <f t="shared" si="4"/>
        <v>0.16832024896909864</v>
      </c>
    </row>
    <row r="51" spans="1:7" x14ac:dyDescent="0.25">
      <c r="A51" s="1" t="s">
        <v>50</v>
      </c>
      <c r="B51">
        <f>Planificare_Segment!C49</f>
        <v>7.6875</v>
      </c>
      <c r="C51">
        <f t="shared" si="0"/>
        <v>13.880553872533433</v>
      </c>
      <c r="D51">
        <f t="shared" si="1"/>
        <v>-6.193053872533433</v>
      </c>
      <c r="E51">
        <f t="shared" si="2"/>
        <v>6.193053872533433</v>
      </c>
      <c r="F51">
        <f t="shared" si="3"/>
        <v>38.353916268101351</v>
      </c>
      <c r="G51" s="6">
        <f t="shared" si="4"/>
        <v>0.80560050374418646</v>
      </c>
    </row>
    <row r="52" spans="1:7" x14ac:dyDescent="0.25">
      <c r="A52" s="1" t="s">
        <v>51</v>
      </c>
      <c r="B52">
        <f>Planificare_Segment!C50</f>
        <v>14.33</v>
      </c>
      <c r="C52">
        <f t="shared" si="0"/>
        <v>10.407651658010643</v>
      </c>
      <c r="D52">
        <f t="shared" si="1"/>
        <v>3.9223483419893572</v>
      </c>
      <c r="E52">
        <f t="shared" si="2"/>
        <v>3.9223483419893572</v>
      </c>
      <c r="F52">
        <f t="shared" si="3"/>
        <v>15.38481651590666</v>
      </c>
      <c r="G52" s="6">
        <f t="shared" si="4"/>
        <v>0.27371586475850362</v>
      </c>
    </row>
    <row r="53" spans="1:7" x14ac:dyDescent="0.25">
      <c r="A53" s="1" t="s">
        <v>52</v>
      </c>
      <c r="B53">
        <f>Planificare_Segment!C51</f>
        <v>11.5</v>
      </c>
      <c r="C53">
        <f t="shared" si="0"/>
        <v>12.607201754520979</v>
      </c>
      <c r="D53">
        <f t="shared" si="1"/>
        <v>-1.1072017545209789</v>
      </c>
      <c r="E53">
        <f t="shared" si="2"/>
        <v>1.1072017545209789</v>
      </c>
      <c r="F53">
        <f t="shared" si="3"/>
        <v>1.2258957252143341</v>
      </c>
      <c r="G53" s="6">
        <f t="shared" si="4"/>
        <v>9.6278413436606855E-2</v>
      </c>
    </row>
    <row r="54" spans="1:7" x14ac:dyDescent="0.25">
      <c r="A54" s="1" t="s">
        <v>53</v>
      </c>
      <c r="B54">
        <f>Planificare_Segment!C52</f>
        <v>12.845000000000001</v>
      </c>
      <c r="C54">
        <f t="shared" si="0"/>
        <v>11.986312044154801</v>
      </c>
      <c r="D54">
        <f t="shared" si="1"/>
        <v>0.85868795584520008</v>
      </c>
      <c r="E54">
        <f t="shared" si="2"/>
        <v>0.85868795584520008</v>
      </c>
      <c r="F54">
        <f t="shared" si="3"/>
        <v>0.73734500551360826</v>
      </c>
      <c r="G54" s="6">
        <f t="shared" si="4"/>
        <v>6.6849977099665239E-2</v>
      </c>
    </row>
    <row r="55" spans="1:7" x14ac:dyDescent="0.25">
      <c r="A55" s="1" t="s">
        <v>54</v>
      </c>
      <c r="B55">
        <f>Planificare_Segment!C53</f>
        <v>8.5850000000000009</v>
      </c>
      <c r="C55">
        <f t="shared" si="0"/>
        <v>12.46784173287022</v>
      </c>
      <c r="D55">
        <f t="shared" si="1"/>
        <v>-3.8828417328702187</v>
      </c>
      <c r="E55">
        <f t="shared" si="2"/>
        <v>3.8828417328702187</v>
      </c>
      <c r="F55">
        <f t="shared" si="3"/>
        <v>15.076459922518604</v>
      </c>
      <c r="G55" s="6">
        <f t="shared" si="4"/>
        <v>0.45228208886082916</v>
      </c>
    </row>
    <row r="56" spans="1:7" x14ac:dyDescent="0.25">
      <c r="A56" s="1" t="s">
        <v>55</v>
      </c>
      <c r="B56">
        <f>Planificare_Segment!C54</f>
        <v>15.345000000000001</v>
      </c>
      <c r="C56">
        <f t="shared" si="0"/>
        <v>10.290445906792867</v>
      </c>
      <c r="D56">
        <f t="shared" si="1"/>
        <v>5.054554093207134</v>
      </c>
      <c r="E56">
        <f t="shared" si="2"/>
        <v>5.054554093207134</v>
      </c>
      <c r="F56">
        <f t="shared" si="3"/>
        <v>25.548517081156994</v>
      </c>
      <c r="G56" s="6">
        <f t="shared" si="4"/>
        <v>0.32939420613927234</v>
      </c>
    </row>
    <row r="57" spans="1:7" x14ac:dyDescent="0.25">
      <c r="A57" s="1" t="s">
        <v>56</v>
      </c>
      <c r="B57">
        <f>Planificare_Segment!C55</f>
        <v>15.744999999999999</v>
      </c>
      <c r="C57">
        <f t="shared" si="0"/>
        <v>13.124907299350294</v>
      </c>
      <c r="D57">
        <f t="shared" si="1"/>
        <v>2.620092700649705</v>
      </c>
      <c r="E57">
        <f t="shared" si="2"/>
        <v>2.620092700649705</v>
      </c>
      <c r="F57">
        <f t="shared" si="3"/>
        <v>6.8648857599978648</v>
      </c>
      <c r="G57" s="6">
        <f t="shared" si="4"/>
        <v>0.16640792001585933</v>
      </c>
    </row>
    <row r="58" spans="1:7" x14ac:dyDescent="0.25">
      <c r="A58" s="1" t="s">
        <v>57</v>
      </c>
      <c r="B58">
        <f>Planificare_Segment!C56</f>
        <v>15.97</v>
      </c>
      <c r="C58">
        <f t="shared" si="0"/>
        <v>14.59418658056201</v>
      </c>
      <c r="D58">
        <f t="shared" si="1"/>
        <v>1.375813419437991</v>
      </c>
      <c r="E58">
        <f t="shared" si="2"/>
        <v>1.375813419437991</v>
      </c>
      <c r="F58">
        <f t="shared" si="3"/>
        <v>1.8928625651056572</v>
      </c>
      <c r="G58" s="6">
        <f t="shared" si="4"/>
        <v>8.6149869720600555E-2</v>
      </c>
    </row>
    <row r="59" spans="1:7" x14ac:dyDescent="0.25">
      <c r="A59" s="1" t="s">
        <v>58</v>
      </c>
      <c r="B59">
        <f>Planificare_Segment!C57</f>
        <v>13.55</v>
      </c>
      <c r="C59">
        <f t="shared" si="0"/>
        <v>15.365706668951258</v>
      </c>
      <c r="D59">
        <f t="shared" si="1"/>
        <v>-1.8157066689512575</v>
      </c>
      <c r="E59">
        <f t="shared" si="2"/>
        <v>1.8157066689512575</v>
      </c>
      <c r="F59">
        <f t="shared" si="3"/>
        <v>3.2967907076740715</v>
      </c>
      <c r="G59" s="6">
        <f t="shared" si="4"/>
        <v>0.13400049217352453</v>
      </c>
    </row>
    <row r="60" spans="1:7" x14ac:dyDescent="0.25">
      <c r="A60" s="1" t="s">
        <v>59</v>
      </c>
      <c r="B60">
        <f>Planificare_Segment!C58</f>
        <v>16.079999999999998</v>
      </c>
      <c r="C60">
        <f t="shared" si="0"/>
        <v>14.347505981324254</v>
      </c>
      <c r="D60">
        <f t="shared" si="1"/>
        <v>1.7324940186757445</v>
      </c>
      <c r="E60">
        <f t="shared" si="2"/>
        <v>1.7324940186757445</v>
      </c>
      <c r="F60">
        <f t="shared" si="3"/>
        <v>3.0015355247472311</v>
      </c>
      <c r="G60" s="6">
        <f t="shared" si="4"/>
        <v>0.10774216534053138</v>
      </c>
    </row>
    <row r="61" spans="1:7" x14ac:dyDescent="0.25">
      <c r="A61" s="1" t="s">
        <v>60</v>
      </c>
      <c r="B61">
        <f>Planificare_Segment!C59</f>
        <v>16.079999999999998</v>
      </c>
      <c r="C61">
        <f t="shared" si="0"/>
        <v>15.319043196718305</v>
      </c>
      <c r="D61">
        <f t="shared" si="1"/>
        <v>0.76095680328169379</v>
      </c>
      <c r="E61">
        <f t="shared" si="2"/>
        <v>0.76095680328169379</v>
      </c>
      <c r="F61">
        <f t="shared" si="3"/>
        <v>0.57905525646069445</v>
      </c>
      <c r="G61" s="6">
        <f t="shared" si="4"/>
        <v>4.7323184283687432E-2</v>
      </c>
    </row>
    <row r="62" spans="1:7" x14ac:dyDescent="0.25">
      <c r="A62" s="1" t="s">
        <v>61</v>
      </c>
      <c r="B62">
        <f>Planificare_Segment!C60</f>
        <v>16.195</v>
      </c>
      <c r="C62">
        <f t="shared" si="0"/>
        <v>15.745767817828712</v>
      </c>
      <c r="D62">
        <f t="shared" si="1"/>
        <v>0.44923218217128813</v>
      </c>
      <c r="E62">
        <f t="shared" si="2"/>
        <v>0.44923218217128813</v>
      </c>
      <c r="F62">
        <f t="shared" si="3"/>
        <v>0.2018095534983774</v>
      </c>
      <c r="G62" s="6">
        <f t="shared" si="4"/>
        <v>2.7738943017677563E-2</v>
      </c>
    </row>
    <row r="63" spans="1:7" x14ac:dyDescent="0.25">
      <c r="A63" s="1" t="s">
        <v>62</v>
      </c>
      <c r="B63">
        <f>Planificare_Segment!C61</f>
        <v>15.365</v>
      </c>
      <c r="C63">
        <f t="shared" si="0"/>
        <v>15.997685445611168</v>
      </c>
      <c r="D63">
        <f t="shared" si="1"/>
        <v>-0.63268544561116791</v>
      </c>
      <c r="E63">
        <f t="shared" si="2"/>
        <v>0.63268544561116791</v>
      </c>
      <c r="F63">
        <f t="shared" si="3"/>
        <v>0.4002908730882021</v>
      </c>
      <c r="G63" s="6">
        <f t="shared" si="4"/>
        <v>4.11770547094805E-2</v>
      </c>
    </row>
    <row r="64" spans="1:7" x14ac:dyDescent="0.25">
      <c r="A64" s="1" t="s">
        <v>63</v>
      </c>
      <c r="B64">
        <f>Planificare_Segment!C62</f>
        <v>15.63</v>
      </c>
      <c r="C64">
        <f t="shared" si="0"/>
        <v>15.642892038290054</v>
      </c>
      <c r="D64">
        <f t="shared" si="1"/>
        <v>-1.289203829005281E-2</v>
      </c>
      <c r="E64">
        <f t="shared" si="2"/>
        <v>1.289203829005281E-2</v>
      </c>
      <c r="F64">
        <f t="shared" si="3"/>
        <v>1.6620465127218777E-4</v>
      </c>
      <c r="G64" s="6">
        <f t="shared" si="4"/>
        <v>8.2482650608143367E-4</v>
      </c>
    </row>
    <row r="65" spans="1:7" x14ac:dyDescent="0.25">
      <c r="A65" s="1" t="s">
        <v>64</v>
      </c>
      <c r="B65">
        <f>Planificare_Segment!C63</f>
        <v>14.94</v>
      </c>
      <c r="C65">
        <f t="shared" si="0"/>
        <v>15.63566252127813</v>
      </c>
      <c r="D65">
        <f t="shared" si="1"/>
        <v>-0.69566252127813044</v>
      </c>
      <c r="E65">
        <f t="shared" si="2"/>
        <v>0.69566252127813044</v>
      </c>
      <c r="F65">
        <f t="shared" si="3"/>
        <v>0.48394634351104526</v>
      </c>
      <c r="G65" s="6">
        <f t="shared" si="4"/>
        <v>4.6563756444319308E-2</v>
      </c>
    </row>
    <row r="66" spans="1:7" x14ac:dyDescent="0.25">
      <c r="A66" s="1" t="s">
        <v>65</v>
      </c>
      <c r="B66">
        <f>Planificare_Segment!C64</f>
        <v>15.425000000000001</v>
      </c>
      <c r="C66">
        <f t="shared" si="0"/>
        <v>15.245553221337708</v>
      </c>
      <c r="D66">
        <f t="shared" si="1"/>
        <v>0.17944677866229242</v>
      </c>
      <c r="E66">
        <f t="shared" si="2"/>
        <v>0.17944677866229242</v>
      </c>
      <c r="F66">
        <f t="shared" si="3"/>
        <v>3.2201146372273767E-2</v>
      </c>
      <c r="G66" s="6">
        <f t="shared" si="4"/>
        <v>1.1633502668544078E-2</v>
      </c>
    </row>
    <row r="67" spans="1:7" x14ac:dyDescent="0.25">
      <c r="A67" s="1" t="s">
        <v>66</v>
      </c>
      <c r="B67">
        <f>Planificare_Segment!C65</f>
        <v>13.255000000000001</v>
      </c>
      <c r="C67">
        <f t="shared" si="0"/>
        <v>15.34618226927304</v>
      </c>
      <c r="D67">
        <f t="shared" si="1"/>
        <v>-2.0911822692730393</v>
      </c>
      <c r="E67">
        <f t="shared" si="2"/>
        <v>2.0911822692730393</v>
      </c>
      <c r="F67">
        <f t="shared" si="3"/>
        <v>4.3730432833219384</v>
      </c>
      <c r="G67" s="6">
        <f t="shared" si="4"/>
        <v>0.15776554275918817</v>
      </c>
    </row>
    <row r="68" spans="1:7" x14ac:dyDescent="0.25">
      <c r="A68" s="1" t="s">
        <v>67</v>
      </c>
      <c r="B68">
        <f>Planificare_Segment!C66</f>
        <v>11.5</v>
      </c>
      <c r="C68">
        <f t="shared" si="0"/>
        <v>14.17350208863734</v>
      </c>
      <c r="D68">
        <f t="shared" si="1"/>
        <v>-2.6735020886373402</v>
      </c>
      <c r="E68">
        <f t="shared" si="2"/>
        <v>2.6735020886373402</v>
      </c>
      <c r="F68">
        <f t="shared" si="3"/>
        <v>7.1476134179482207</v>
      </c>
      <c r="G68" s="6">
        <f t="shared" si="4"/>
        <v>0.2324784424902035</v>
      </c>
    </row>
    <row r="69" spans="1:7" x14ac:dyDescent="0.25">
      <c r="A69" s="1" t="s">
        <v>68</v>
      </c>
      <c r="B69">
        <f>Planificare_Segment!C67</f>
        <v>10.705</v>
      </c>
      <c r="C69">
        <f t="shared" si="0"/>
        <v>12.674272223168446</v>
      </c>
      <c r="D69">
        <f t="shared" si="1"/>
        <v>-1.9692722231684456</v>
      </c>
      <c r="E69">
        <f t="shared" si="2"/>
        <v>1.9692722231684456</v>
      </c>
      <c r="F69">
        <f t="shared" si="3"/>
        <v>3.8780330889427925</v>
      </c>
      <c r="G69" s="6">
        <f t="shared" si="4"/>
        <v>0.18395817124413316</v>
      </c>
    </row>
    <row r="70" spans="1:7" x14ac:dyDescent="0.25">
      <c r="A70" s="1" t="s">
        <v>69</v>
      </c>
      <c r="B70">
        <f>Planificare_Segment!C68</f>
        <v>14.635</v>
      </c>
      <c r="C70">
        <f t="shared" ref="C70:C119" si="5">($I$2*B69)+(1-$I$2)*C69</f>
        <v>11.569955999605192</v>
      </c>
      <c r="D70">
        <f t="shared" ref="D70:D118" si="6">B70-C70</f>
        <v>3.0650440003948081</v>
      </c>
      <c r="E70">
        <f t="shared" ref="E70:E118" si="7">ABS(D70)</f>
        <v>3.0650440003948081</v>
      </c>
      <c r="F70">
        <f t="shared" ref="F70:F118" si="8">D70^2</f>
        <v>9.3944947243562087</v>
      </c>
      <c r="G70" s="6">
        <f t="shared" ref="G70:G118" si="9">E70/B70</f>
        <v>0.20943245646701797</v>
      </c>
    </row>
    <row r="71" spans="1:7" x14ac:dyDescent="0.25">
      <c r="A71" s="1" t="s">
        <v>70</v>
      </c>
      <c r="B71">
        <f>Planificare_Segment!C69</f>
        <v>15.57</v>
      </c>
      <c r="C71">
        <f t="shared" si="5"/>
        <v>13.288752301990087</v>
      </c>
      <c r="D71">
        <f t="shared" si="6"/>
        <v>2.2812476980099134</v>
      </c>
      <c r="E71">
        <f t="shared" si="7"/>
        <v>2.2812476980099134</v>
      </c>
      <c r="F71">
        <f t="shared" si="8"/>
        <v>5.2040910596755294</v>
      </c>
      <c r="G71" s="6">
        <f t="shared" si="9"/>
        <v>0.14651558754077801</v>
      </c>
    </row>
    <row r="72" spans="1:7" x14ac:dyDescent="0.25">
      <c r="A72" s="1" t="s">
        <v>71</v>
      </c>
      <c r="B72">
        <f>Planificare_Segment!C70</f>
        <v>10.465</v>
      </c>
      <c r="C72">
        <f t="shared" si="5"/>
        <v>14.568016191075667</v>
      </c>
      <c r="D72">
        <f t="shared" si="6"/>
        <v>-4.1030161910756675</v>
      </c>
      <c r="E72">
        <f t="shared" si="7"/>
        <v>4.1030161910756675</v>
      </c>
      <c r="F72">
        <f t="shared" si="8"/>
        <v>16.834741864229077</v>
      </c>
      <c r="G72" s="6">
        <f t="shared" si="9"/>
        <v>0.39207034792887413</v>
      </c>
    </row>
    <row r="73" spans="1:7" x14ac:dyDescent="0.25">
      <c r="A73" s="1" t="s">
        <v>72</v>
      </c>
      <c r="B73">
        <f>Planificare_Segment!C71</f>
        <v>15.234999999999999</v>
      </c>
      <c r="C73">
        <f t="shared" si="5"/>
        <v>12.267152302355697</v>
      </c>
      <c r="D73">
        <f t="shared" si="6"/>
        <v>2.9678476976443022</v>
      </c>
      <c r="E73">
        <f t="shared" si="7"/>
        <v>2.9678476976443022</v>
      </c>
      <c r="F73">
        <f t="shared" si="8"/>
        <v>8.808119956412586</v>
      </c>
      <c r="G73" s="6">
        <f t="shared" si="9"/>
        <v>0.19480457483717115</v>
      </c>
    </row>
    <row r="74" spans="1:7" x14ac:dyDescent="0.25">
      <c r="A74" s="1" t="s">
        <v>73</v>
      </c>
      <c r="B74">
        <f>Planificare_Segment!C72</f>
        <v>15.58</v>
      </c>
      <c r="C74">
        <f t="shared" si="5"/>
        <v>13.931443466885627</v>
      </c>
      <c r="D74">
        <f t="shared" si="6"/>
        <v>1.6485565331143732</v>
      </c>
      <c r="E74">
        <f t="shared" si="7"/>
        <v>1.6485565331143732</v>
      </c>
      <c r="F74">
        <f t="shared" si="8"/>
        <v>2.7177386428740817</v>
      </c>
      <c r="G74" s="6">
        <f t="shared" si="9"/>
        <v>0.10581235770952331</v>
      </c>
    </row>
    <row r="75" spans="1:7" x14ac:dyDescent="0.25">
      <c r="A75" s="1" t="s">
        <v>74</v>
      </c>
      <c r="B75">
        <f>Planificare_Segment!C73</f>
        <v>16.12</v>
      </c>
      <c r="C75">
        <f t="shared" si="5"/>
        <v>14.855910741425392</v>
      </c>
      <c r="D75">
        <f t="shared" si="6"/>
        <v>1.2640892585746091</v>
      </c>
      <c r="E75">
        <f t="shared" si="7"/>
        <v>1.2640892585746091</v>
      </c>
      <c r="F75">
        <f t="shared" si="8"/>
        <v>1.5979216536437049</v>
      </c>
      <c r="G75" s="6">
        <f t="shared" si="9"/>
        <v>7.8417447802395096E-2</v>
      </c>
    </row>
    <row r="76" spans="1:7" x14ac:dyDescent="0.25">
      <c r="A76" s="1" t="s">
        <v>75</v>
      </c>
      <c r="B76">
        <f>Planificare_Segment!C74</f>
        <v>9.5050000000000008</v>
      </c>
      <c r="C76">
        <f t="shared" si="5"/>
        <v>15.564778850086356</v>
      </c>
      <c r="D76">
        <f t="shared" si="6"/>
        <v>-6.0597788500863548</v>
      </c>
      <c r="E76">
        <f t="shared" si="7"/>
        <v>6.0597788500863548</v>
      </c>
      <c r="F76">
        <f t="shared" si="8"/>
        <v>36.720919711953904</v>
      </c>
      <c r="G76" s="6">
        <f t="shared" si="9"/>
        <v>0.63753591268662324</v>
      </c>
    </row>
    <row r="77" spans="1:7" x14ac:dyDescent="0.25">
      <c r="A77" s="1" t="s">
        <v>76</v>
      </c>
      <c r="B77">
        <f>Planificare_Segment!C75</f>
        <v>16.376999999999999</v>
      </c>
      <c r="C77">
        <f t="shared" si="5"/>
        <v>12.166613773351081</v>
      </c>
      <c r="D77">
        <f t="shared" si="6"/>
        <v>4.210386226648918</v>
      </c>
      <c r="E77">
        <f t="shared" si="7"/>
        <v>4.210386226648918</v>
      </c>
      <c r="F77">
        <f t="shared" si="8"/>
        <v>17.727352177554913</v>
      </c>
      <c r="G77" s="6">
        <f t="shared" si="9"/>
        <v>0.25709142252237394</v>
      </c>
    </row>
    <row r="78" spans="1:7" x14ac:dyDescent="0.25">
      <c r="A78" s="1" t="s">
        <v>77</v>
      </c>
      <c r="B78">
        <f>Planificare_Segment!C76</f>
        <v>15.967000000000001</v>
      </c>
      <c r="C78">
        <f t="shared" si="5"/>
        <v>14.527687962512568</v>
      </c>
      <c r="D78">
        <f t="shared" si="6"/>
        <v>1.4393120374874329</v>
      </c>
      <c r="E78">
        <f t="shared" si="7"/>
        <v>1.4393120374874329</v>
      </c>
      <c r="F78">
        <f t="shared" si="8"/>
        <v>2.0716191412562255</v>
      </c>
      <c r="G78" s="6">
        <f t="shared" si="9"/>
        <v>9.014292211983671E-2</v>
      </c>
    </row>
    <row r="79" spans="1:7" x14ac:dyDescent="0.25">
      <c r="A79" s="1" t="s">
        <v>78</v>
      </c>
      <c r="B79">
        <f>Planificare_Segment!C77</f>
        <v>16.52</v>
      </c>
      <c r="C79">
        <f t="shared" si="5"/>
        <v>15.334816410813083</v>
      </c>
      <c r="D79">
        <f t="shared" si="6"/>
        <v>1.1851835891869165</v>
      </c>
      <c r="E79">
        <f t="shared" si="7"/>
        <v>1.1851835891869165</v>
      </c>
      <c r="F79">
        <f t="shared" si="8"/>
        <v>1.4046601400779817</v>
      </c>
      <c r="G79" s="6">
        <f t="shared" si="9"/>
        <v>7.1742348013735871E-2</v>
      </c>
    </row>
    <row r="80" spans="1:7" x14ac:dyDescent="0.25">
      <c r="A80" s="1" t="s">
        <v>79</v>
      </c>
      <c r="B80">
        <f>Planificare_Segment!C78</f>
        <v>15.965</v>
      </c>
      <c r="C80">
        <f t="shared" si="5"/>
        <v>15.99943628918329</v>
      </c>
      <c r="D80">
        <f t="shared" si="6"/>
        <v>-3.4436289183290114E-2</v>
      </c>
      <c r="E80">
        <f t="shared" si="7"/>
        <v>3.4436289183290114E-2</v>
      </c>
      <c r="F80">
        <f t="shared" si="8"/>
        <v>1.1858580127151836E-3</v>
      </c>
      <c r="G80" s="6">
        <f t="shared" si="9"/>
        <v>2.1569864818847552E-3</v>
      </c>
    </row>
    <row r="81" spans="1:7" x14ac:dyDescent="0.25">
      <c r="A81" s="1" t="s">
        <v>80</v>
      </c>
      <c r="B81">
        <f>Planificare_Segment!C79</f>
        <v>16.177</v>
      </c>
      <c r="C81">
        <f t="shared" si="5"/>
        <v>15.980125321213997</v>
      </c>
      <c r="D81">
        <f t="shared" si="6"/>
        <v>0.19687467878600273</v>
      </c>
      <c r="E81">
        <f t="shared" si="7"/>
        <v>0.19687467878600273</v>
      </c>
      <c r="F81">
        <f t="shared" si="8"/>
        <v>3.8759639147091754E-2</v>
      </c>
      <c r="G81" s="6">
        <f t="shared" si="9"/>
        <v>1.2170036396489012E-2</v>
      </c>
    </row>
    <row r="82" spans="1:7" x14ac:dyDescent="0.25">
      <c r="A82" s="1" t="s">
        <v>81</v>
      </c>
      <c r="B82">
        <f>Planificare_Segment!C80</f>
        <v>15.66</v>
      </c>
      <c r="C82">
        <f t="shared" si="5"/>
        <v>16.090527478536046</v>
      </c>
      <c r="D82">
        <f t="shared" si="6"/>
        <v>-0.430527478536046</v>
      </c>
      <c r="E82">
        <f t="shared" si="7"/>
        <v>0.430527478536046</v>
      </c>
      <c r="F82">
        <f t="shared" si="8"/>
        <v>0.18535390977460556</v>
      </c>
      <c r="G82" s="6">
        <f t="shared" si="9"/>
        <v>2.7492176151727075E-2</v>
      </c>
    </row>
    <row r="83" spans="1:7" x14ac:dyDescent="0.25">
      <c r="A83" s="1" t="s">
        <v>82</v>
      </c>
      <c r="B83">
        <f>Planificare_Segment!C81</f>
        <v>15.574999999999999</v>
      </c>
      <c r="C83">
        <f t="shared" si="5"/>
        <v>15.84909895806863</v>
      </c>
      <c r="D83">
        <f t="shared" si="6"/>
        <v>-0.27409895806863105</v>
      </c>
      <c r="E83">
        <f t="shared" si="7"/>
        <v>0.27409895806863105</v>
      </c>
      <c r="F83">
        <f t="shared" si="8"/>
        <v>7.5130238814309164E-2</v>
      </c>
      <c r="G83" s="6">
        <f t="shared" si="9"/>
        <v>1.7598648993170533E-2</v>
      </c>
    </row>
    <row r="84" spans="1:7" x14ac:dyDescent="0.25">
      <c r="A84" s="1" t="s">
        <v>83</v>
      </c>
      <c r="B84">
        <f>Planificare_Segment!C82</f>
        <v>13.38</v>
      </c>
      <c r="C84">
        <f t="shared" si="5"/>
        <v>15.695391449936537</v>
      </c>
      <c r="D84">
        <f t="shared" si="6"/>
        <v>-2.315391449936536</v>
      </c>
      <c r="E84">
        <f t="shared" si="7"/>
        <v>2.315391449936536</v>
      </c>
      <c r="F84">
        <f t="shared" si="8"/>
        <v>5.3610375664392143</v>
      </c>
      <c r="G84" s="6">
        <f t="shared" si="9"/>
        <v>0.17304868833606396</v>
      </c>
    </row>
    <row r="85" spans="1:7" x14ac:dyDescent="0.25">
      <c r="A85" s="1" t="s">
        <v>84</v>
      </c>
      <c r="B85">
        <f>Planificare_Segment!C83</f>
        <v>15.898999999999999</v>
      </c>
      <c r="C85">
        <f t="shared" si="5"/>
        <v>14.39698064010415</v>
      </c>
      <c r="D85">
        <f t="shared" si="6"/>
        <v>1.5020193598958489</v>
      </c>
      <c r="E85">
        <f t="shared" si="7"/>
        <v>1.5020193598958489</v>
      </c>
      <c r="F85">
        <f t="shared" si="8"/>
        <v>2.2560621575019355</v>
      </c>
      <c r="G85" s="6">
        <f t="shared" si="9"/>
        <v>9.447256807949235E-2</v>
      </c>
    </row>
    <row r="86" spans="1:7" x14ac:dyDescent="0.25">
      <c r="A86" s="1" t="s">
        <v>85</v>
      </c>
      <c r="B86">
        <f>Planificare_Segment!C84</f>
        <v>15.44</v>
      </c>
      <c r="C86">
        <f t="shared" si="5"/>
        <v>15.239273710470176</v>
      </c>
      <c r="D86">
        <f t="shared" si="6"/>
        <v>0.20072628952982363</v>
      </c>
      <c r="E86">
        <f t="shared" si="7"/>
        <v>0.20072628952982363</v>
      </c>
      <c r="F86">
        <f t="shared" si="8"/>
        <v>4.0291043308410587E-2</v>
      </c>
      <c r="G86" s="6">
        <f t="shared" si="9"/>
        <v>1.3000407352967851E-2</v>
      </c>
    </row>
    <row r="87" spans="1:7" x14ac:dyDescent="0.25">
      <c r="A87" s="1" t="s">
        <v>86</v>
      </c>
      <c r="B87">
        <f>Planificare_Segment!C85</f>
        <v>12.824999999999999</v>
      </c>
      <c r="C87">
        <f t="shared" si="5"/>
        <v>15.351835750098598</v>
      </c>
      <c r="D87">
        <f t="shared" si="6"/>
        <v>-2.5268357500985985</v>
      </c>
      <c r="E87">
        <f t="shared" si="7"/>
        <v>2.5268357500985985</v>
      </c>
      <c r="F87">
        <f t="shared" si="8"/>
        <v>6.3848989079763472</v>
      </c>
      <c r="G87" s="6">
        <f t="shared" si="9"/>
        <v>0.19702423002718117</v>
      </c>
    </row>
    <row r="88" spans="1:7" x14ac:dyDescent="0.25">
      <c r="A88" s="1" t="s">
        <v>87</v>
      </c>
      <c r="B88">
        <f>Planificare_Segment!C86</f>
        <v>12.46</v>
      </c>
      <c r="C88">
        <f t="shared" si="5"/>
        <v>13.934852521327985</v>
      </c>
      <c r="D88">
        <f t="shared" si="6"/>
        <v>-1.4748525213279837</v>
      </c>
      <c r="E88">
        <f t="shared" si="7"/>
        <v>1.4748525213279837</v>
      </c>
      <c r="F88">
        <f t="shared" si="8"/>
        <v>2.1751899596675108</v>
      </c>
      <c r="G88" s="6">
        <f t="shared" si="9"/>
        <v>0.11836697602953319</v>
      </c>
    </row>
    <row r="89" spans="1:7" x14ac:dyDescent="0.25">
      <c r="A89" s="1" t="s">
        <v>88</v>
      </c>
      <c r="B89">
        <f>Planificare_Segment!C87</f>
        <v>15.19</v>
      </c>
      <c r="C89">
        <f t="shared" si="5"/>
        <v>13.107793901649099</v>
      </c>
      <c r="D89">
        <f t="shared" si="6"/>
        <v>2.0822060983509001</v>
      </c>
      <c r="E89">
        <f t="shared" si="7"/>
        <v>2.0822060983509001</v>
      </c>
      <c r="F89">
        <f t="shared" si="8"/>
        <v>4.3355822360096781</v>
      </c>
      <c r="G89" s="6">
        <f t="shared" si="9"/>
        <v>0.13707742582955235</v>
      </c>
    </row>
    <row r="90" spans="1:7" x14ac:dyDescent="0.25">
      <c r="A90" s="1" t="s">
        <v>89</v>
      </c>
      <c r="B90">
        <f>Planificare_Segment!C88</f>
        <v>13.911799999999999</v>
      </c>
      <c r="C90">
        <f t="shared" si="5"/>
        <v>14.275440481009072</v>
      </c>
      <c r="D90">
        <f t="shared" si="6"/>
        <v>-0.36364048100907276</v>
      </c>
      <c r="E90">
        <f t="shared" si="7"/>
        <v>0.36364048100907276</v>
      </c>
      <c r="F90">
        <f t="shared" si="8"/>
        <v>0.13223439942850981</v>
      </c>
      <c r="G90" s="6">
        <f t="shared" si="9"/>
        <v>2.6138995745271839E-2</v>
      </c>
    </row>
    <row r="91" spans="1:7" x14ac:dyDescent="0.25">
      <c r="A91" s="1" t="s">
        <v>90</v>
      </c>
      <c r="B91">
        <f>Planificare_Segment!C89</f>
        <v>15.035</v>
      </c>
      <c r="C91">
        <f t="shared" si="5"/>
        <v>14.071520434812232</v>
      </c>
      <c r="D91">
        <f t="shared" si="6"/>
        <v>0.96347956518776812</v>
      </c>
      <c r="E91">
        <f t="shared" si="7"/>
        <v>0.96347956518776812</v>
      </c>
      <c r="F91">
        <f t="shared" si="8"/>
        <v>0.92829287253441073</v>
      </c>
      <c r="G91" s="6">
        <f t="shared" si="9"/>
        <v>6.4082445306802002E-2</v>
      </c>
    </row>
    <row r="92" spans="1:7" x14ac:dyDescent="0.25">
      <c r="A92" s="1" t="s">
        <v>91</v>
      </c>
      <c r="B92">
        <f>Planificare_Segment!C90</f>
        <v>12.615</v>
      </c>
      <c r="C92">
        <f t="shared" si="5"/>
        <v>14.611814510151715</v>
      </c>
      <c r="D92">
        <f t="shared" si="6"/>
        <v>-1.9968145101517152</v>
      </c>
      <c r="E92">
        <f t="shared" si="7"/>
        <v>1.9968145101517152</v>
      </c>
      <c r="F92">
        <f t="shared" si="8"/>
        <v>3.9872681879524343</v>
      </c>
      <c r="G92" s="6">
        <f t="shared" si="9"/>
        <v>0.15828890290540745</v>
      </c>
    </row>
    <row r="93" spans="1:7" x14ac:dyDescent="0.25">
      <c r="A93" s="1" t="s">
        <v>92</v>
      </c>
      <c r="B93">
        <f>Planificare_Segment!C91</f>
        <v>13.225</v>
      </c>
      <c r="C93">
        <f t="shared" si="5"/>
        <v>13.492053294275147</v>
      </c>
      <c r="D93">
        <f t="shared" si="6"/>
        <v>-0.26705329427514712</v>
      </c>
      <c r="E93">
        <f t="shared" si="7"/>
        <v>0.26705329427514712</v>
      </c>
      <c r="F93">
        <f t="shared" si="8"/>
        <v>7.1317461983208333E-2</v>
      </c>
      <c r="G93" s="6">
        <f t="shared" si="9"/>
        <v>2.0193065729689763E-2</v>
      </c>
    </row>
    <row r="94" spans="1:7" x14ac:dyDescent="0.25">
      <c r="A94" s="1" t="s">
        <v>93</v>
      </c>
      <c r="B94">
        <f>Planificare_Segment!C92</f>
        <v>12.34</v>
      </c>
      <c r="C94">
        <f t="shared" si="5"/>
        <v>13.342296809643702</v>
      </c>
      <c r="D94">
        <f t="shared" si="6"/>
        <v>-1.0022968096437026</v>
      </c>
      <c r="E94">
        <f t="shared" si="7"/>
        <v>1.0022968096437026</v>
      </c>
      <c r="F94">
        <f t="shared" si="8"/>
        <v>1.0045988946219446</v>
      </c>
      <c r="G94" s="6">
        <f t="shared" si="9"/>
        <v>8.1223404347139594E-2</v>
      </c>
    </row>
    <row r="95" spans="1:7" x14ac:dyDescent="0.25">
      <c r="A95" s="1" t="s">
        <v>94</v>
      </c>
      <c r="B95">
        <f>Planificare_Segment!C93</f>
        <v>12.66</v>
      </c>
      <c r="C95">
        <f t="shared" si="5"/>
        <v>12.780235041497514</v>
      </c>
      <c r="D95">
        <f t="shared" si="6"/>
        <v>-0.12023504149751396</v>
      </c>
      <c r="E95">
        <f t="shared" si="7"/>
        <v>0.12023504149751396</v>
      </c>
      <c r="F95">
        <f t="shared" si="8"/>
        <v>1.4456465203908904E-2</v>
      </c>
      <c r="G95" s="6">
        <f t="shared" si="9"/>
        <v>9.4972386648905175E-3</v>
      </c>
    </row>
    <row r="96" spans="1:7" x14ac:dyDescent="0.25">
      <c r="A96" s="1" t="s">
        <v>95</v>
      </c>
      <c r="B96">
        <f>Planificare_Segment!C94</f>
        <v>12.225</v>
      </c>
      <c r="C96">
        <f t="shared" si="5"/>
        <v>12.712810383085955</v>
      </c>
      <c r="D96">
        <f t="shared" si="6"/>
        <v>-0.48781038308595548</v>
      </c>
      <c r="E96">
        <f t="shared" si="7"/>
        <v>0.48781038308595548</v>
      </c>
      <c r="F96">
        <f t="shared" si="8"/>
        <v>0.23795896984646664</v>
      </c>
      <c r="G96" s="6">
        <f t="shared" si="9"/>
        <v>3.9902689822982042E-2</v>
      </c>
    </row>
    <row r="97" spans="1:7" x14ac:dyDescent="0.25">
      <c r="A97" s="1" t="s">
        <v>96</v>
      </c>
      <c r="B97">
        <f>Planificare_Segment!C95</f>
        <v>11.3925</v>
      </c>
      <c r="C97">
        <f t="shared" si="5"/>
        <v>12.439259111846424</v>
      </c>
      <c r="D97">
        <f t="shared" si="6"/>
        <v>-1.0467591118464235</v>
      </c>
      <c r="E97">
        <f t="shared" si="7"/>
        <v>1.0467591118464235</v>
      </c>
      <c r="F97">
        <f t="shared" si="8"/>
        <v>1.0957046382335132</v>
      </c>
      <c r="G97" s="6">
        <f t="shared" si="9"/>
        <v>9.1881423027994152E-2</v>
      </c>
    </row>
    <row r="98" spans="1:7" x14ac:dyDescent="0.25">
      <c r="A98" s="1" t="s">
        <v>97</v>
      </c>
      <c r="B98">
        <f>Planificare_Segment!C96</f>
        <v>8.98</v>
      </c>
      <c r="C98">
        <f t="shared" si="5"/>
        <v>11.852264050536512</v>
      </c>
      <c r="D98">
        <f t="shared" si="6"/>
        <v>-2.8722640505365113</v>
      </c>
      <c r="E98">
        <f t="shared" si="7"/>
        <v>2.8722640505365113</v>
      </c>
      <c r="F98">
        <f t="shared" si="8"/>
        <v>8.2499007760044076</v>
      </c>
      <c r="G98" s="6">
        <f t="shared" si="9"/>
        <v>0.31985123057199455</v>
      </c>
    </row>
    <row r="99" spans="1:7" x14ac:dyDescent="0.25">
      <c r="A99" s="1" t="s">
        <v>98</v>
      </c>
      <c r="B99">
        <f>Planificare_Segment!C97</f>
        <v>9.0250000000000004</v>
      </c>
      <c r="C99">
        <f t="shared" si="5"/>
        <v>10.241573688864932</v>
      </c>
      <c r="D99">
        <f t="shared" si="6"/>
        <v>-1.2165736888649317</v>
      </c>
      <c r="E99">
        <f t="shared" si="7"/>
        <v>1.2165736888649317</v>
      </c>
      <c r="F99">
        <f t="shared" si="8"/>
        <v>1.4800515404384276</v>
      </c>
      <c r="G99" s="6">
        <f t="shared" si="9"/>
        <v>0.13480040873849658</v>
      </c>
    </row>
    <row r="100" spans="1:7" x14ac:dyDescent="0.25">
      <c r="A100" s="1" t="s">
        <v>99</v>
      </c>
      <c r="B100">
        <f>Planificare_Segment!C98</f>
        <v>9.31</v>
      </c>
      <c r="C100">
        <f t="shared" si="5"/>
        <v>9.5593510657213656</v>
      </c>
      <c r="D100">
        <f t="shared" si="6"/>
        <v>-0.24935106572136512</v>
      </c>
      <c r="E100">
        <f t="shared" si="7"/>
        <v>0.24935106572136512</v>
      </c>
      <c r="F100">
        <f t="shared" si="8"/>
        <v>6.2175953976380545E-2</v>
      </c>
      <c r="G100" s="6">
        <f t="shared" si="9"/>
        <v>2.6783143471682612E-2</v>
      </c>
    </row>
    <row r="101" spans="1:7" x14ac:dyDescent="0.25">
      <c r="A101" s="1" t="s">
        <v>100</v>
      </c>
      <c r="B101">
        <f>Planificare_Segment!C99</f>
        <v>4.07</v>
      </c>
      <c r="C101">
        <f t="shared" si="5"/>
        <v>9.419521526666653</v>
      </c>
      <c r="D101">
        <f t="shared" si="6"/>
        <v>-5.3495215266666527</v>
      </c>
      <c r="E101">
        <f t="shared" si="7"/>
        <v>5.3495215266666527</v>
      </c>
      <c r="F101">
        <f t="shared" si="8"/>
        <v>28.617380564269915</v>
      </c>
      <c r="G101" s="6">
        <f t="shared" si="9"/>
        <v>1.3143787534807501</v>
      </c>
    </row>
    <row r="102" spans="1:7" x14ac:dyDescent="0.25">
      <c r="A102" s="1" t="s">
        <v>101</v>
      </c>
      <c r="B102">
        <f>Planificare_Segment!C100</f>
        <v>3</v>
      </c>
      <c r="C102">
        <f t="shared" si="5"/>
        <v>6.4196501322009727</v>
      </c>
      <c r="D102">
        <f t="shared" si="6"/>
        <v>-3.4196501322009727</v>
      </c>
      <c r="E102">
        <f t="shared" si="7"/>
        <v>3.4196501322009727</v>
      </c>
      <c r="F102">
        <f t="shared" si="8"/>
        <v>11.694007026662129</v>
      </c>
      <c r="G102" s="6">
        <f t="shared" si="9"/>
        <v>1.1398833774003243</v>
      </c>
    </row>
    <row r="103" spans="1:7" x14ac:dyDescent="0.25">
      <c r="A103" s="1" t="s">
        <v>102</v>
      </c>
      <c r="B103">
        <f>Planificare_Segment!C101</f>
        <v>4.5019999999999998</v>
      </c>
      <c r="C103">
        <f t="shared" si="5"/>
        <v>4.5020000097492421</v>
      </c>
      <c r="D103">
        <f t="shared" si="6"/>
        <v>-9.7492423023481933E-9</v>
      </c>
      <c r="E103">
        <f t="shared" si="7"/>
        <v>9.7492423023481933E-9</v>
      </c>
      <c r="F103">
        <f t="shared" si="8"/>
        <v>9.5047725469895502E-17</v>
      </c>
      <c r="G103" s="6">
        <f t="shared" si="9"/>
        <v>2.1655358290422466E-9</v>
      </c>
    </row>
    <row r="104" spans="1:7" x14ac:dyDescent="0.25">
      <c r="A104" s="1" t="s">
        <v>103</v>
      </c>
      <c r="B104">
        <f>Planificare_Segment!C102</f>
        <v>4.7770000000000001</v>
      </c>
      <c r="C104">
        <f t="shared" si="5"/>
        <v>4.5020000042821229</v>
      </c>
      <c r="D104">
        <f t="shared" si="6"/>
        <v>0.27499999571787725</v>
      </c>
      <c r="E104">
        <f t="shared" si="7"/>
        <v>0.27499999571787725</v>
      </c>
      <c r="F104">
        <f t="shared" si="8"/>
        <v>7.5624997644832506E-2</v>
      </c>
      <c r="G104" s="6">
        <f t="shared" si="9"/>
        <v>5.7567510093757011E-2</v>
      </c>
    </row>
    <row r="105" spans="1:7" x14ac:dyDescent="0.25">
      <c r="A105" s="1" t="s">
        <v>104</v>
      </c>
      <c r="B105">
        <f>Planificare_Segment!C103</f>
        <v>4.9400000000000004</v>
      </c>
      <c r="C105">
        <f t="shared" si="5"/>
        <v>4.6562127907004793</v>
      </c>
      <c r="D105">
        <f t="shared" si="6"/>
        <v>0.28378720929952106</v>
      </c>
      <c r="E105">
        <f t="shared" si="7"/>
        <v>0.28378720929952106</v>
      </c>
      <c r="F105">
        <f t="shared" si="8"/>
        <v>8.0535180162010167E-2</v>
      </c>
      <c r="G105" s="6">
        <f t="shared" si="9"/>
        <v>5.7446803501927338E-2</v>
      </c>
    </row>
    <row r="106" spans="1:7" x14ac:dyDescent="0.25">
      <c r="A106" s="1" t="s">
        <v>105</v>
      </c>
      <c r="B106">
        <f>Planificare_Segment!C104</f>
        <v>4.97</v>
      </c>
      <c r="C106">
        <f t="shared" si="5"/>
        <v>4.8153532160729426</v>
      </c>
      <c r="D106">
        <f t="shared" si="6"/>
        <v>0.15464678392705711</v>
      </c>
      <c r="E106">
        <f t="shared" si="7"/>
        <v>0.15464678392705711</v>
      </c>
      <c r="F106">
        <f t="shared" si="8"/>
        <v>2.3915627778981888E-2</v>
      </c>
      <c r="G106" s="6">
        <f t="shared" si="9"/>
        <v>3.1116053104035635E-2</v>
      </c>
    </row>
    <row r="107" spans="1:7" x14ac:dyDescent="0.25">
      <c r="A107" s="1" t="s">
        <v>106</v>
      </c>
      <c r="B107">
        <f>Planificare_Segment!C105</f>
        <v>3.915</v>
      </c>
      <c r="C107">
        <f t="shared" si="5"/>
        <v>4.9020750772779706</v>
      </c>
      <c r="D107">
        <f t="shared" si="6"/>
        <v>-0.98707507727797061</v>
      </c>
      <c r="E107">
        <f t="shared" si="7"/>
        <v>0.98707507727797061</v>
      </c>
      <c r="F107">
        <f t="shared" si="8"/>
        <v>0.97431720818331169</v>
      </c>
      <c r="G107" s="6">
        <f t="shared" si="9"/>
        <v>0.25212645652055443</v>
      </c>
    </row>
    <row r="108" spans="1:7" x14ac:dyDescent="0.25">
      <c r="A108" s="1" t="s">
        <v>107</v>
      </c>
      <c r="B108">
        <f>Planificare_Segment!C106</f>
        <v>4.8099999999999996</v>
      </c>
      <c r="C108">
        <f t="shared" si="5"/>
        <v>4.3485492574910038</v>
      </c>
      <c r="D108">
        <f t="shared" si="6"/>
        <v>0.46145074250899576</v>
      </c>
      <c r="E108">
        <f t="shared" si="7"/>
        <v>0.46145074250899576</v>
      </c>
      <c r="F108">
        <f t="shared" si="8"/>
        <v>0.21293678776210351</v>
      </c>
      <c r="G108" s="6">
        <f t="shared" si="9"/>
        <v>9.5935705303325527E-2</v>
      </c>
    </row>
    <row r="109" spans="1:7" x14ac:dyDescent="0.25">
      <c r="A109" s="1" t="s">
        <v>108</v>
      </c>
      <c r="B109">
        <f>Planificare_Segment!C107</f>
        <v>4.79</v>
      </c>
      <c r="C109">
        <f t="shared" si="5"/>
        <v>4.607318733509965</v>
      </c>
      <c r="D109">
        <f t="shared" si="6"/>
        <v>0.18268126649003502</v>
      </c>
      <c r="E109">
        <f t="shared" si="7"/>
        <v>0.18268126649003502</v>
      </c>
      <c r="F109">
        <f t="shared" si="8"/>
        <v>3.3372445126403194E-2</v>
      </c>
      <c r="G109" s="6">
        <f t="shared" si="9"/>
        <v>3.8138051459297502E-2</v>
      </c>
    </row>
    <row r="110" spans="1:7" x14ac:dyDescent="0.25">
      <c r="A110" s="1" t="s">
        <v>109</v>
      </c>
      <c r="B110">
        <f>Planificare_Segment!C108</f>
        <v>5.085</v>
      </c>
      <c r="C110">
        <f t="shared" si="5"/>
        <v>4.7097615974028217</v>
      </c>
      <c r="D110">
        <f t="shared" si="6"/>
        <v>0.37523840259717822</v>
      </c>
      <c r="E110">
        <f t="shared" si="7"/>
        <v>0.37523840259717822</v>
      </c>
      <c r="F110">
        <f t="shared" si="8"/>
        <v>0.14080385878368201</v>
      </c>
      <c r="G110" s="6">
        <f t="shared" si="9"/>
        <v>7.3793196184302509E-2</v>
      </c>
    </row>
    <row r="111" spans="1:7" x14ac:dyDescent="0.25">
      <c r="A111" s="1" t="s">
        <v>110</v>
      </c>
      <c r="B111">
        <f>Planificare_Segment!C109</f>
        <v>4.9550000000000001</v>
      </c>
      <c r="C111">
        <f t="shared" si="5"/>
        <v>4.9201854539000749</v>
      </c>
      <c r="D111">
        <f t="shared" si="6"/>
        <v>3.4814546099925181E-2</v>
      </c>
      <c r="E111">
        <f t="shared" si="7"/>
        <v>3.4814546099925181E-2</v>
      </c>
      <c r="F111">
        <f t="shared" si="8"/>
        <v>1.2120526201438156E-3</v>
      </c>
      <c r="G111" s="6">
        <f t="shared" si="9"/>
        <v>7.0261445206710755E-3</v>
      </c>
    </row>
    <row r="112" spans="1:7" x14ac:dyDescent="0.25">
      <c r="A112" s="1" t="s">
        <v>111</v>
      </c>
      <c r="B112">
        <f>Planificare_Segment!C110</f>
        <v>10.44</v>
      </c>
      <c r="C112">
        <f t="shared" si="5"/>
        <v>4.9397085384293842</v>
      </c>
      <c r="D112">
        <f t="shared" si="6"/>
        <v>5.5002914615706153</v>
      </c>
      <c r="E112">
        <f t="shared" si="7"/>
        <v>5.5002914615706153</v>
      </c>
      <c r="F112">
        <f t="shared" si="8"/>
        <v>30.253206162226615</v>
      </c>
      <c r="G112" s="6">
        <f t="shared" si="9"/>
        <v>0.52684784114661065</v>
      </c>
    </row>
    <row r="113" spans="1:7" x14ac:dyDescent="0.25">
      <c r="A113" s="1" t="s">
        <v>112</v>
      </c>
      <c r="B113">
        <f>Planificare_Segment!C111</f>
        <v>9.9149999999999991</v>
      </c>
      <c r="C113">
        <f t="shared" si="5"/>
        <v>8.0241277588285129</v>
      </c>
      <c r="D113">
        <f t="shared" si="6"/>
        <v>1.8908722411714862</v>
      </c>
      <c r="E113">
        <f t="shared" si="7"/>
        <v>1.8908722411714862</v>
      </c>
      <c r="F113">
        <f t="shared" si="8"/>
        <v>3.5753978324328792</v>
      </c>
      <c r="G113" s="6">
        <f t="shared" si="9"/>
        <v>0.19070824419278734</v>
      </c>
    </row>
    <row r="114" spans="1:7" x14ac:dyDescent="0.25">
      <c r="A114" s="1" t="s">
        <v>113</v>
      </c>
      <c r="B114">
        <f>Planificare_Segment!C112</f>
        <v>10.33</v>
      </c>
      <c r="C114">
        <f t="shared" si="5"/>
        <v>9.0844793283293601</v>
      </c>
      <c r="D114">
        <f t="shared" si="6"/>
        <v>1.24552067167064</v>
      </c>
      <c r="E114">
        <f t="shared" si="7"/>
        <v>1.24552067167064</v>
      </c>
      <c r="F114">
        <f t="shared" si="8"/>
        <v>1.5513217435588822</v>
      </c>
      <c r="G114" s="6">
        <f t="shared" si="9"/>
        <v>0.12057315311429234</v>
      </c>
    </row>
    <row r="115" spans="1:7" x14ac:dyDescent="0.25">
      <c r="A115" s="1" t="s">
        <v>114</v>
      </c>
      <c r="B115">
        <f>Planificare_Segment!C113</f>
        <v>10.119999999999999</v>
      </c>
      <c r="C115">
        <f t="shared" si="5"/>
        <v>9.7829346603688645</v>
      </c>
      <c r="D115">
        <f t="shared" si="6"/>
        <v>0.33706533963113472</v>
      </c>
      <c r="E115">
        <f t="shared" si="7"/>
        <v>0.33706533963113472</v>
      </c>
      <c r="F115">
        <f t="shared" si="8"/>
        <v>0.1136130431806522</v>
      </c>
      <c r="G115" s="6">
        <f t="shared" si="9"/>
        <v>3.3306851742206989E-2</v>
      </c>
    </row>
    <row r="116" spans="1:7" x14ac:dyDescent="0.25">
      <c r="A116" s="1" t="s">
        <v>115</v>
      </c>
      <c r="B116">
        <f>Planificare_Segment!C114</f>
        <v>10.29</v>
      </c>
      <c r="C116">
        <f t="shared" si="5"/>
        <v>9.9719520641469099</v>
      </c>
      <c r="D116">
        <f t="shared" si="6"/>
        <v>0.31804793585308921</v>
      </c>
      <c r="E116">
        <f t="shared" si="7"/>
        <v>0.31804793585308921</v>
      </c>
      <c r="F116">
        <f t="shared" si="8"/>
        <v>0.10115448950041075</v>
      </c>
      <c r="G116" s="6">
        <f t="shared" si="9"/>
        <v>3.0908448576587876E-2</v>
      </c>
    </row>
    <row r="117" spans="1:7" x14ac:dyDescent="0.25">
      <c r="A117" s="1" t="s">
        <v>116</v>
      </c>
      <c r="B117">
        <f>Planificare_Segment!C115</f>
        <v>9.8049999999999997</v>
      </c>
      <c r="C117">
        <f t="shared" si="5"/>
        <v>10.150305006569603</v>
      </c>
      <c r="D117">
        <f t="shared" si="6"/>
        <v>-0.34530500656960328</v>
      </c>
      <c r="E117">
        <f t="shared" si="7"/>
        <v>0.34530500656960328</v>
      </c>
      <c r="F117">
        <f t="shared" si="8"/>
        <v>0.11923554756203376</v>
      </c>
      <c r="G117" s="6">
        <f t="shared" si="9"/>
        <v>3.5217236774054389E-2</v>
      </c>
    </row>
    <row r="118" spans="1:7" x14ac:dyDescent="0.25">
      <c r="A118" s="1" t="s">
        <v>117</v>
      </c>
      <c r="B118">
        <f>Planificare_Segment!C116</f>
        <v>9.5500000000000007</v>
      </c>
      <c r="C118">
        <f t="shared" si="5"/>
        <v>9.9566670136369151</v>
      </c>
      <c r="D118">
        <f t="shared" si="6"/>
        <v>-0.40666701363691438</v>
      </c>
      <c r="E118">
        <f t="shared" si="7"/>
        <v>0.40666701363691438</v>
      </c>
      <c r="F118">
        <f t="shared" si="8"/>
        <v>0.16537805998036631</v>
      </c>
      <c r="G118" s="6">
        <f t="shared" si="9"/>
        <v>4.2582933365121922E-2</v>
      </c>
    </row>
    <row r="119" spans="1:7" x14ac:dyDescent="0.25">
      <c r="A119" s="1"/>
      <c r="C119">
        <f t="shared" si="5"/>
        <v>9.7286188162045129</v>
      </c>
      <c r="D119">
        <f>B119-C119</f>
        <v>-9.7286188162045129</v>
      </c>
      <c r="E119">
        <f>ABS(D119)</f>
        <v>9.7286188162045129</v>
      </c>
      <c r="F119">
        <f>D119^2</f>
        <v>94.646024071008497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19"/>
  <sheetViews>
    <sheetView workbookViewId="0">
      <selection activeCell="G3" sqref="G3"/>
    </sheetView>
  </sheetViews>
  <sheetFormatPr defaultRowHeight="15" x14ac:dyDescent="0.25"/>
  <cols>
    <col min="1" max="1" width="13" bestFit="1" customWidth="1"/>
    <col min="2" max="2" width="18" bestFit="1" customWidth="1"/>
    <col min="3" max="3" width="12" bestFit="1" customWidth="1"/>
    <col min="4" max="4" width="9" bestFit="1" customWidth="1"/>
    <col min="5" max="5" width="8" bestFit="1" customWidth="1"/>
    <col min="6" max="6" width="12" bestFit="1" customWidth="1"/>
    <col min="7" max="7" width="12" style="6" bestFit="1" customWidth="1"/>
  </cols>
  <sheetData>
    <row r="1" spans="1:9" x14ac:dyDescent="0.25">
      <c r="A1" t="s">
        <v>0</v>
      </c>
      <c r="B1" t="s">
        <v>141</v>
      </c>
      <c r="C1" t="s">
        <v>142</v>
      </c>
      <c r="D1" t="s">
        <v>143</v>
      </c>
      <c r="E1" t="s">
        <v>119</v>
      </c>
      <c r="F1" t="s">
        <v>120</v>
      </c>
      <c r="G1" s="6" t="s">
        <v>121</v>
      </c>
      <c r="I1" t="s">
        <v>122</v>
      </c>
    </row>
    <row r="2" spans="1:9" x14ac:dyDescent="0.25">
      <c r="E2">
        <f>AVERAGE(E7:E118)</f>
        <v>1.6110855767991343</v>
      </c>
      <c r="F2">
        <f>AVERAGE(F7:F118)</f>
        <v>5.3186284095042229</v>
      </c>
      <c r="G2" s="6">
        <f>AVERAGE(G7:G118)</f>
        <v>0.15148455720451168</v>
      </c>
      <c r="I2">
        <v>0.46734551607770258</v>
      </c>
    </row>
    <row r="4" spans="1:9" x14ac:dyDescent="0.25">
      <c r="A4" s="1" t="s">
        <v>3</v>
      </c>
      <c r="B4">
        <f>Planificare_Segment!C2</f>
        <v>10.37</v>
      </c>
      <c r="C4">
        <f>B4</f>
        <v>10.37</v>
      </c>
    </row>
    <row r="5" spans="1:9" x14ac:dyDescent="0.25">
      <c r="A5" s="1" t="s">
        <v>4</v>
      </c>
      <c r="B5">
        <f>Planificare_Segment!C3</f>
        <v>13.68</v>
      </c>
      <c r="C5">
        <f>($I$2*B4)+(1-$I$2)*C4</f>
        <v>10.37</v>
      </c>
    </row>
    <row r="6" spans="1:9" x14ac:dyDescent="0.25">
      <c r="A6" s="1" t="s">
        <v>5</v>
      </c>
      <c r="B6">
        <f>Planificare_Segment!C4</f>
        <v>13.89</v>
      </c>
      <c r="C6">
        <f t="shared" ref="C6:C69" si="0">($I$2*B5)+(1-$I$2)*C5</f>
        <v>11.916913658217194</v>
      </c>
    </row>
    <row r="7" spans="1:9" x14ac:dyDescent="0.25">
      <c r="A7" s="1" t="s">
        <v>6</v>
      </c>
      <c r="B7">
        <f>Planificare_Segment!C5</f>
        <v>10.68</v>
      </c>
      <c r="C7">
        <f t="shared" si="0"/>
        <v>12.839026712883545</v>
      </c>
      <c r="D7">
        <f t="shared" ref="D7:D69" si="1">B7-C7</f>
        <v>-2.159026712883545</v>
      </c>
      <c r="E7">
        <f t="shared" ref="E7:E69" si="2">ABS(D7)</f>
        <v>2.159026712883545</v>
      </c>
      <c r="F7">
        <f t="shared" ref="F7:F69" si="3">D7^2</f>
        <v>4.6613963469447253</v>
      </c>
      <c r="G7" s="6">
        <f t="shared" ref="G7:G69" si="4">E7/B7</f>
        <v>0.2021560592587589</v>
      </c>
    </row>
    <row r="8" spans="1:9" x14ac:dyDescent="0.25">
      <c r="A8" s="1" t="s">
        <v>7</v>
      </c>
      <c r="B8">
        <f>Planificare_Segment!C6</f>
        <v>17.475000000000001</v>
      </c>
      <c r="C8">
        <f t="shared" si="0"/>
        <v>11.830015259525439</v>
      </c>
      <c r="D8">
        <f t="shared" si="1"/>
        <v>5.6449847404745626</v>
      </c>
      <c r="E8">
        <f t="shared" si="2"/>
        <v>5.6449847404745626</v>
      </c>
      <c r="F8">
        <f t="shared" si="3"/>
        <v>31.865852720190663</v>
      </c>
      <c r="G8" s="6">
        <f t="shared" si="4"/>
        <v>0.32303203092844418</v>
      </c>
    </row>
    <row r="9" spans="1:9" x14ac:dyDescent="0.25">
      <c r="A9" s="1" t="s">
        <v>8</v>
      </c>
      <c r="B9">
        <f>Planificare_Segment!C7</f>
        <v>14.51</v>
      </c>
      <c r="C9">
        <f t="shared" si="0"/>
        <v>14.468173566313279</v>
      </c>
      <c r="D9">
        <f t="shared" si="1"/>
        <v>4.1826433686720677E-2</v>
      </c>
      <c r="E9">
        <f t="shared" si="2"/>
        <v>4.1826433686720677E-2</v>
      </c>
      <c r="F9">
        <f t="shared" si="3"/>
        <v>1.7494505549496423E-3</v>
      </c>
      <c r="G9" s="6">
        <f t="shared" si="4"/>
        <v>2.8825936379545608E-3</v>
      </c>
    </row>
    <row r="10" spans="1:9" x14ac:dyDescent="0.25">
      <c r="A10" s="1" t="s">
        <v>9</v>
      </c>
      <c r="B10">
        <f>Planificare_Segment!C8</f>
        <v>16.100000000000001</v>
      </c>
      <c r="C10">
        <f t="shared" si="0"/>
        <v>14.48772096255029</v>
      </c>
      <c r="D10">
        <f t="shared" si="1"/>
        <v>1.6122790374497118</v>
      </c>
      <c r="E10">
        <f t="shared" si="2"/>
        <v>1.6122790374497118</v>
      </c>
      <c r="F10">
        <f t="shared" si="3"/>
        <v>2.5994436945997692</v>
      </c>
      <c r="G10" s="6">
        <f t="shared" si="4"/>
        <v>0.10014155512110011</v>
      </c>
    </row>
    <row r="11" spans="1:9" x14ac:dyDescent="0.25">
      <c r="A11" s="1" t="s">
        <v>10</v>
      </c>
      <c r="B11">
        <f>Planificare_Segment!C9</f>
        <v>16.09</v>
      </c>
      <c r="C11">
        <f t="shared" si="0"/>
        <v>15.241212341368486</v>
      </c>
      <c r="D11">
        <f t="shared" si="1"/>
        <v>0.84878765863151351</v>
      </c>
      <c r="E11">
        <f t="shared" si="2"/>
        <v>0.84878765863151351</v>
      </c>
      <c r="F11">
        <f t="shared" si="3"/>
        <v>0.7204404894451667</v>
      </c>
      <c r="G11" s="6">
        <f t="shared" si="4"/>
        <v>5.2752495875171751E-2</v>
      </c>
    </row>
    <row r="12" spans="1:9" x14ac:dyDescent="0.25">
      <c r="A12" s="1" t="s">
        <v>11</v>
      </c>
      <c r="B12">
        <f>Planificare_Segment!C10</f>
        <v>16.239999999999998</v>
      </c>
      <c r="C12">
        <f t="shared" si="0"/>
        <v>15.637889447732016</v>
      </c>
      <c r="D12">
        <f t="shared" si="1"/>
        <v>0.60211055226798216</v>
      </c>
      <c r="E12">
        <f t="shared" si="2"/>
        <v>0.60211055226798216</v>
      </c>
      <c r="F12">
        <f t="shared" si="3"/>
        <v>0.36253711715245446</v>
      </c>
      <c r="G12" s="6">
        <f t="shared" si="4"/>
        <v>3.7075772922905308E-2</v>
      </c>
    </row>
    <row r="13" spans="1:9" x14ac:dyDescent="0.25">
      <c r="A13" s="1" t="s">
        <v>12</v>
      </c>
      <c r="B13">
        <f>Planificare_Segment!C11</f>
        <v>16.25</v>
      </c>
      <c r="C13">
        <f t="shared" si="0"/>
        <v>15.919283114517526</v>
      </c>
      <c r="D13">
        <f t="shared" si="1"/>
        <v>0.3307168854824738</v>
      </c>
      <c r="E13">
        <f t="shared" si="2"/>
        <v>0.3307168854824738</v>
      </c>
      <c r="F13">
        <f t="shared" si="3"/>
        <v>0.10937365834322769</v>
      </c>
      <c r="G13" s="6">
        <f t="shared" si="4"/>
        <v>2.0351808337383002E-2</v>
      </c>
    </row>
    <row r="14" spans="1:9" x14ac:dyDescent="0.25">
      <c r="A14" s="1" t="s">
        <v>13</v>
      </c>
      <c r="B14">
        <f>Planificare_Segment!C12</f>
        <v>16.295000000000002</v>
      </c>
      <c r="C14">
        <f t="shared" si="0"/>
        <v>16.073842168038944</v>
      </c>
      <c r="D14">
        <f t="shared" si="1"/>
        <v>0.22115783196105809</v>
      </c>
      <c r="E14">
        <f t="shared" si="2"/>
        <v>0.22115783196105809</v>
      </c>
      <c r="F14">
        <f t="shared" si="3"/>
        <v>4.8910786637715607E-2</v>
      </c>
      <c r="G14" s="6">
        <f t="shared" si="4"/>
        <v>1.3572128380549744E-2</v>
      </c>
    </row>
    <row r="15" spans="1:9" x14ac:dyDescent="0.25">
      <c r="A15" s="1" t="s">
        <v>14</v>
      </c>
      <c r="B15">
        <f>Planificare_Segment!C13</f>
        <v>16.5</v>
      </c>
      <c r="C15">
        <f t="shared" si="0"/>
        <v>16.17719928915141</v>
      </c>
      <c r="D15">
        <f t="shared" si="1"/>
        <v>0.32280071084858974</v>
      </c>
      <c r="E15">
        <f t="shared" si="2"/>
        <v>0.32280071084858974</v>
      </c>
      <c r="F15">
        <f t="shared" si="3"/>
        <v>0.10420029892435484</v>
      </c>
      <c r="G15" s="6">
        <f t="shared" si="4"/>
        <v>1.9563679445369075E-2</v>
      </c>
    </row>
    <row r="16" spans="1:9" x14ac:dyDescent="0.25">
      <c r="A16" s="1" t="s">
        <v>15</v>
      </c>
      <c r="B16">
        <f>Planificare_Segment!C14</f>
        <v>16.420000000000002</v>
      </c>
      <c r="C16">
        <f t="shared" si="0"/>
        <v>16.328058753953194</v>
      </c>
      <c r="D16">
        <f t="shared" si="1"/>
        <v>9.1941246046808089E-2</v>
      </c>
      <c r="E16">
        <f t="shared" si="2"/>
        <v>9.1941246046808089E-2</v>
      </c>
      <c r="F16">
        <f t="shared" si="3"/>
        <v>8.4531927246397041E-3</v>
      </c>
      <c r="G16" s="6">
        <f t="shared" si="4"/>
        <v>5.5993450698421489E-3</v>
      </c>
    </row>
    <row r="17" spans="1:7" x14ac:dyDescent="0.25">
      <c r="A17" s="1" t="s">
        <v>16</v>
      </c>
      <c r="B17">
        <f>Planificare_Segment!C15</f>
        <v>11.85</v>
      </c>
      <c r="C17">
        <f t="shared" si="0"/>
        <v>16.371027083035766</v>
      </c>
      <c r="D17">
        <f t="shared" si="1"/>
        <v>-4.5210270830357668</v>
      </c>
      <c r="E17">
        <f t="shared" si="2"/>
        <v>4.5210270830357668</v>
      </c>
      <c r="F17">
        <f t="shared" si="3"/>
        <v>20.439685885542893</v>
      </c>
      <c r="G17" s="6">
        <f t="shared" si="4"/>
        <v>0.38152127283002252</v>
      </c>
    </row>
    <row r="18" spans="1:7" x14ac:dyDescent="0.25">
      <c r="A18" s="1" t="s">
        <v>17</v>
      </c>
      <c r="B18">
        <f>Planificare_Segment!C16</f>
        <v>14.925700000000001</v>
      </c>
      <c r="C18">
        <f t="shared" si="0"/>
        <v>14.258145347713146</v>
      </c>
      <c r="D18">
        <f t="shared" si="1"/>
        <v>0.66755465228685473</v>
      </c>
      <c r="E18">
        <f t="shared" si="2"/>
        <v>0.66755465228685473</v>
      </c>
      <c r="F18">
        <f t="shared" si="3"/>
        <v>0.44562921378982351</v>
      </c>
      <c r="G18" s="6">
        <f t="shared" si="4"/>
        <v>4.472518222172861E-2</v>
      </c>
    </row>
    <row r="19" spans="1:7" x14ac:dyDescent="0.25">
      <c r="A19" s="1" t="s">
        <v>18</v>
      </c>
      <c r="B19">
        <f>Planificare_Segment!C17</f>
        <v>9.7149999999999999</v>
      </c>
      <c r="C19">
        <f t="shared" si="0"/>
        <v>14.570124021196218</v>
      </c>
      <c r="D19">
        <f t="shared" si="1"/>
        <v>-4.8551240211962181</v>
      </c>
      <c r="E19">
        <f t="shared" si="2"/>
        <v>4.8551240211962181</v>
      </c>
      <c r="F19">
        <f t="shared" si="3"/>
        <v>23.572229261196536</v>
      </c>
      <c r="G19" s="6">
        <f t="shared" si="4"/>
        <v>0.49975543192961586</v>
      </c>
    </row>
    <row r="20" spans="1:7" x14ac:dyDescent="0.25">
      <c r="A20" s="1" t="s">
        <v>19</v>
      </c>
      <c r="B20">
        <f>Planificare_Segment!C18</f>
        <v>13.76</v>
      </c>
      <c r="C20">
        <f t="shared" si="0"/>
        <v>12.30110357988902</v>
      </c>
      <c r="D20">
        <f t="shared" si="1"/>
        <v>1.45889642011098</v>
      </c>
      <c r="E20">
        <f t="shared" si="2"/>
        <v>1.45889642011098</v>
      </c>
      <c r="F20">
        <f t="shared" si="3"/>
        <v>2.1283787646126329</v>
      </c>
      <c r="G20" s="6">
        <f t="shared" si="4"/>
        <v>0.10602444913597238</v>
      </c>
    </row>
    <row r="21" spans="1:7" x14ac:dyDescent="0.25">
      <c r="A21" s="1" t="s">
        <v>20</v>
      </c>
      <c r="B21">
        <f>Planificare_Segment!C19</f>
        <v>13.244999999999999</v>
      </c>
      <c r="C21">
        <f t="shared" si="0"/>
        <v>12.982912280249698</v>
      </c>
      <c r="D21">
        <f t="shared" si="1"/>
        <v>0.26208771975030132</v>
      </c>
      <c r="E21">
        <f t="shared" si="2"/>
        <v>0.26208771975030132</v>
      </c>
      <c r="F21">
        <f t="shared" si="3"/>
        <v>6.8689972843912483E-2</v>
      </c>
      <c r="G21" s="6">
        <f t="shared" si="4"/>
        <v>1.9787672310328526E-2</v>
      </c>
    </row>
    <row r="22" spans="1:7" x14ac:dyDescent="0.25">
      <c r="A22" s="1" t="s">
        <v>21</v>
      </c>
      <c r="B22">
        <f>Planificare_Segment!C20</f>
        <v>13.395</v>
      </c>
      <c r="C22">
        <f t="shared" si="0"/>
        <v>13.10539780089403</v>
      </c>
      <c r="D22">
        <f t="shared" si="1"/>
        <v>0.2896021991059694</v>
      </c>
      <c r="E22">
        <f t="shared" si="2"/>
        <v>0.2896021991059694</v>
      </c>
      <c r="F22">
        <f t="shared" si="3"/>
        <v>8.386943372701354E-2</v>
      </c>
      <c r="G22" s="6">
        <f t="shared" si="4"/>
        <v>2.1620171639116791E-2</v>
      </c>
    </row>
    <row r="23" spans="1:7" x14ac:dyDescent="0.25">
      <c r="A23" s="1" t="s">
        <v>22</v>
      </c>
      <c r="B23">
        <f>Planificare_Segment!C21</f>
        <v>14.14</v>
      </c>
      <c r="C23">
        <f t="shared" si="0"/>
        <v>13.240742090092446</v>
      </c>
      <c r="D23">
        <f t="shared" si="1"/>
        <v>0.89925790990755416</v>
      </c>
      <c r="E23">
        <f t="shared" si="2"/>
        <v>0.89925790990755416</v>
      </c>
      <c r="F23">
        <f t="shared" si="3"/>
        <v>0.80866478853130286</v>
      </c>
      <c r="G23" s="6">
        <f t="shared" si="4"/>
        <v>6.3596740446078798E-2</v>
      </c>
    </row>
    <row r="24" spans="1:7" x14ac:dyDescent="0.25">
      <c r="A24" s="1" t="s">
        <v>23</v>
      </c>
      <c r="B24">
        <f>Planificare_Segment!C22</f>
        <v>14.256</v>
      </c>
      <c r="C24">
        <f t="shared" si="0"/>
        <v>13.661006242085149</v>
      </c>
      <c r="D24">
        <f t="shared" si="1"/>
        <v>0.59499375791485143</v>
      </c>
      <c r="E24">
        <f t="shared" si="2"/>
        <v>0.59499375791485143</v>
      </c>
      <c r="F24">
        <f t="shared" si="3"/>
        <v>0.35401757195763683</v>
      </c>
      <c r="G24" s="6">
        <f t="shared" si="4"/>
        <v>4.1736374713443561E-2</v>
      </c>
    </row>
    <row r="25" spans="1:7" x14ac:dyDescent="0.25">
      <c r="A25" s="1" t="s">
        <v>24</v>
      </c>
      <c r="B25">
        <f>Planificare_Segment!C23</f>
        <v>7.57</v>
      </c>
      <c r="C25">
        <f t="shared" si="0"/>
        <v>13.939073906940877</v>
      </c>
      <c r="D25">
        <f t="shared" si="1"/>
        <v>-6.3690739069408764</v>
      </c>
      <c r="E25">
        <f t="shared" si="2"/>
        <v>6.3690739069408764</v>
      </c>
      <c r="F25">
        <f t="shared" si="3"/>
        <v>40.565102432075122</v>
      </c>
      <c r="G25" s="6">
        <f t="shared" si="4"/>
        <v>0.84135718717845132</v>
      </c>
    </row>
    <row r="26" spans="1:7" x14ac:dyDescent="0.25">
      <c r="A26" s="1" t="s">
        <v>25</v>
      </c>
      <c r="B26">
        <f>Planificare_Segment!C24</f>
        <v>12.61</v>
      </c>
      <c r="C26">
        <f t="shared" si="0"/>
        <v>10.962515774964563</v>
      </c>
      <c r="D26">
        <f t="shared" si="1"/>
        <v>1.647484225035436</v>
      </c>
      <c r="E26">
        <f t="shared" si="2"/>
        <v>1.647484225035436</v>
      </c>
      <c r="F26">
        <f t="shared" si="3"/>
        <v>2.714204271740611</v>
      </c>
      <c r="G26" s="6">
        <f t="shared" si="4"/>
        <v>0.13064902656902744</v>
      </c>
    </row>
    <row r="27" spans="1:7" x14ac:dyDescent="0.25">
      <c r="A27" s="1" t="s">
        <v>26</v>
      </c>
      <c r="B27">
        <f>Planificare_Segment!C25</f>
        <v>14.84</v>
      </c>
      <c r="C27">
        <f t="shared" si="0"/>
        <v>11.732460140343623</v>
      </c>
      <c r="D27">
        <f t="shared" si="1"/>
        <v>3.1075398596563772</v>
      </c>
      <c r="E27">
        <f t="shared" si="2"/>
        <v>3.1075398596563772</v>
      </c>
      <c r="F27">
        <f t="shared" si="3"/>
        <v>9.6568039793531764</v>
      </c>
      <c r="G27" s="6">
        <f t="shared" si="4"/>
        <v>0.2094029555024513</v>
      </c>
    </row>
    <row r="28" spans="1:7" x14ac:dyDescent="0.25">
      <c r="A28" s="1" t="s">
        <v>27</v>
      </c>
      <c r="B28">
        <f>Planificare_Segment!C26</f>
        <v>15.54</v>
      </c>
      <c r="C28">
        <f t="shared" si="0"/>
        <v>13.184754959786764</v>
      </c>
      <c r="D28">
        <f t="shared" si="1"/>
        <v>2.3552450402132354</v>
      </c>
      <c r="E28">
        <f t="shared" si="2"/>
        <v>2.3552450402132354</v>
      </c>
      <c r="F28">
        <f t="shared" si="3"/>
        <v>5.5471791994490447</v>
      </c>
      <c r="G28" s="6">
        <f t="shared" si="4"/>
        <v>0.15156016989789162</v>
      </c>
    </row>
    <row r="29" spans="1:7" x14ac:dyDescent="0.25">
      <c r="A29" s="1" t="s">
        <v>28</v>
      </c>
      <c r="B29">
        <f>Planificare_Segment!C27</f>
        <v>15.375</v>
      </c>
      <c r="C29">
        <f t="shared" si="0"/>
        <v>14.285468168594669</v>
      </c>
      <c r="D29">
        <f t="shared" si="1"/>
        <v>1.0895318314053313</v>
      </c>
      <c r="E29">
        <f t="shared" si="2"/>
        <v>1.0895318314053313</v>
      </c>
      <c r="F29">
        <f t="shared" si="3"/>
        <v>1.1870796116454552</v>
      </c>
      <c r="G29" s="6">
        <f t="shared" si="4"/>
        <v>7.0863858953192277E-2</v>
      </c>
    </row>
    <row r="30" spans="1:7" x14ac:dyDescent="0.25">
      <c r="A30" s="1" t="s">
        <v>29</v>
      </c>
      <c r="B30">
        <f>Planificare_Segment!C28</f>
        <v>15.234999999999999</v>
      </c>
      <c r="C30">
        <f t="shared" si="0"/>
        <v>14.794655984625876</v>
      </c>
      <c r="D30">
        <f t="shared" si="1"/>
        <v>0.44034401537412293</v>
      </c>
      <c r="E30">
        <f t="shared" si="2"/>
        <v>0.44034401537412293</v>
      </c>
      <c r="F30">
        <f t="shared" si="3"/>
        <v>0.1939028518758058</v>
      </c>
      <c r="G30" s="6">
        <f t="shared" si="4"/>
        <v>2.8903447021603083E-2</v>
      </c>
    </row>
    <row r="31" spans="1:7" x14ac:dyDescent="0.25">
      <c r="A31" s="1" t="s">
        <v>30</v>
      </c>
      <c r="B31">
        <f>Planificare_Segment!C29</f>
        <v>15.35</v>
      </c>
      <c r="C31">
        <f t="shared" si="0"/>
        <v>15.000448785742623</v>
      </c>
      <c r="D31">
        <f t="shared" si="1"/>
        <v>0.34955121425737623</v>
      </c>
      <c r="E31">
        <f t="shared" si="2"/>
        <v>0.34955121425737623</v>
      </c>
      <c r="F31">
        <f t="shared" si="3"/>
        <v>0.12218605138880614</v>
      </c>
      <c r="G31" s="6">
        <f t="shared" si="4"/>
        <v>2.2772066075399104E-2</v>
      </c>
    </row>
    <row r="32" spans="1:7" x14ac:dyDescent="0.25">
      <c r="A32" s="1" t="s">
        <v>31</v>
      </c>
      <c r="B32">
        <f>Planificare_Segment!C30</f>
        <v>15.92</v>
      </c>
      <c r="C32">
        <f t="shared" si="0"/>
        <v>15.163809978365325</v>
      </c>
      <c r="D32">
        <f t="shared" si="1"/>
        <v>0.75619002163467464</v>
      </c>
      <c r="E32">
        <f t="shared" si="2"/>
        <v>0.75619002163467464</v>
      </c>
      <c r="F32">
        <f t="shared" si="3"/>
        <v>0.57182334881984964</v>
      </c>
      <c r="G32" s="6">
        <f t="shared" si="4"/>
        <v>4.7499373218258457E-2</v>
      </c>
    </row>
    <row r="33" spans="1:7" x14ac:dyDescent="0.25">
      <c r="A33" s="1" t="s">
        <v>32</v>
      </c>
      <c r="B33">
        <f>Planificare_Segment!C31</f>
        <v>16.155000000000001</v>
      </c>
      <c r="C33">
        <f t="shared" si="0"/>
        <v>15.517211994278991</v>
      </c>
      <c r="D33">
        <f t="shared" si="1"/>
        <v>0.63778800572100991</v>
      </c>
      <c r="E33">
        <f t="shared" si="2"/>
        <v>0.63778800572100991</v>
      </c>
      <c r="F33">
        <f t="shared" si="3"/>
        <v>0.40677354024158296</v>
      </c>
      <c r="G33" s="6">
        <f t="shared" si="4"/>
        <v>3.9479294690251306E-2</v>
      </c>
    </row>
    <row r="34" spans="1:7" x14ac:dyDescent="0.25">
      <c r="A34" s="1" t="s">
        <v>33</v>
      </c>
      <c r="B34">
        <f>Planificare_Segment!C32</f>
        <v>15.86</v>
      </c>
      <c r="C34">
        <f t="shared" si="0"/>
        <v>15.815279358960844</v>
      </c>
      <c r="D34">
        <f t="shared" si="1"/>
        <v>4.4720641039155851E-2</v>
      </c>
      <c r="E34">
        <f t="shared" si="2"/>
        <v>4.4720641039155851E-2</v>
      </c>
      <c r="F34">
        <f t="shared" si="3"/>
        <v>1.9999357349530303E-3</v>
      </c>
      <c r="G34" s="6">
        <f t="shared" si="4"/>
        <v>2.8197125497576199E-3</v>
      </c>
    </row>
    <row r="35" spans="1:7" x14ac:dyDescent="0.25">
      <c r="A35" s="1" t="s">
        <v>34</v>
      </c>
      <c r="B35">
        <f>Planificare_Segment!C33</f>
        <v>16.52</v>
      </c>
      <c r="C35">
        <f t="shared" si="0"/>
        <v>15.836179350026612</v>
      </c>
      <c r="D35">
        <f t="shared" si="1"/>
        <v>0.68382064997338787</v>
      </c>
      <c r="E35">
        <f t="shared" si="2"/>
        <v>0.68382064997338787</v>
      </c>
      <c r="F35">
        <f t="shared" si="3"/>
        <v>0.46761068133002665</v>
      </c>
      <c r="G35" s="6">
        <f t="shared" si="4"/>
        <v>4.1393501814369724E-2</v>
      </c>
    </row>
    <row r="36" spans="1:7" x14ac:dyDescent="0.25">
      <c r="A36" s="1" t="s">
        <v>35</v>
      </c>
      <c r="B36">
        <f>Planificare_Segment!C34</f>
        <v>15.37</v>
      </c>
      <c r="C36">
        <f t="shared" si="0"/>
        <v>16.155759864593016</v>
      </c>
      <c r="D36">
        <f t="shared" si="1"/>
        <v>-0.78575986459301639</v>
      </c>
      <c r="E36">
        <f t="shared" si="2"/>
        <v>0.78575986459301639</v>
      </c>
      <c r="F36">
        <f t="shared" si="3"/>
        <v>0.61741856480523549</v>
      </c>
      <c r="G36" s="6">
        <f t="shared" si="4"/>
        <v>5.1122958008654289E-2</v>
      </c>
    </row>
    <row r="37" spans="1:7" x14ac:dyDescent="0.25">
      <c r="A37" s="1" t="s">
        <v>36</v>
      </c>
      <c r="B37">
        <f>Planificare_Segment!C35</f>
        <v>16.059999999999999</v>
      </c>
      <c r="C37">
        <f t="shared" si="0"/>
        <v>15.788538515161648</v>
      </c>
      <c r="D37">
        <f t="shared" si="1"/>
        <v>0.2714614848383512</v>
      </c>
      <c r="E37">
        <f t="shared" si="2"/>
        <v>0.2714614848383512</v>
      </c>
      <c r="F37">
        <f t="shared" si="3"/>
        <v>7.3691337750642377E-2</v>
      </c>
      <c r="G37" s="6">
        <f t="shared" si="4"/>
        <v>1.6902956714716762E-2</v>
      </c>
    </row>
    <row r="38" spans="1:7" x14ac:dyDescent="0.25">
      <c r="A38" s="1" t="s">
        <v>37</v>
      </c>
      <c r="B38">
        <f>Planificare_Segment!C36</f>
        <v>22.36</v>
      </c>
      <c r="C38">
        <f t="shared" si="0"/>
        <v>15.915404822888647</v>
      </c>
      <c r="D38">
        <f t="shared" si="1"/>
        <v>6.4445951771113528</v>
      </c>
      <c r="E38">
        <f t="shared" si="2"/>
        <v>6.4445951771113528</v>
      </c>
      <c r="F38">
        <f t="shared" si="3"/>
        <v>41.532806996846908</v>
      </c>
      <c r="G38" s="6">
        <f t="shared" si="4"/>
        <v>0.28821982008548092</v>
      </c>
    </row>
    <row r="39" spans="1:7" x14ac:dyDescent="0.25">
      <c r="A39" s="1" t="s">
        <v>38</v>
      </c>
      <c r="B39">
        <f>Planificare_Segment!C37</f>
        <v>15.45</v>
      </c>
      <c r="C39">
        <f t="shared" si="0"/>
        <v>18.927257481847626</v>
      </c>
      <c r="D39">
        <f t="shared" si="1"/>
        <v>-3.4772574818476265</v>
      </c>
      <c r="E39">
        <f t="shared" si="2"/>
        <v>3.4772574818476265</v>
      </c>
      <c r="F39">
        <f t="shared" si="3"/>
        <v>12.091319595065297</v>
      </c>
      <c r="G39" s="6">
        <f t="shared" si="4"/>
        <v>0.22506520918107617</v>
      </c>
    </row>
    <row r="40" spans="1:7" x14ac:dyDescent="0.25">
      <c r="A40" s="1" t="s">
        <v>39</v>
      </c>
      <c r="B40">
        <f>Planificare_Segment!C38</f>
        <v>18.355</v>
      </c>
      <c r="C40">
        <f t="shared" si="0"/>
        <v>17.302176789458493</v>
      </c>
      <c r="D40">
        <f t="shared" si="1"/>
        <v>1.0528232105415078</v>
      </c>
      <c r="E40">
        <f t="shared" si="2"/>
        <v>1.0528232105415078</v>
      </c>
      <c r="F40">
        <f t="shared" si="3"/>
        <v>1.1084367126549282</v>
      </c>
      <c r="G40" s="6">
        <f t="shared" si="4"/>
        <v>5.7358932745383152E-2</v>
      </c>
    </row>
    <row r="41" spans="1:7" x14ac:dyDescent="0.25">
      <c r="A41" s="1" t="s">
        <v>40</v>
      </c>
      <c r="B41">
        <f>Planificare_Segment!C39</f>
        <v>16.22</v>
      </c>
      <c r="C41">
        <f t="shared" si="0"/>
        <v>17.794208996127598</v>
      </c>
      <c r="D41">
        <f t="shared" si="1"/>
        <v>-1.5742089961275987</v>
      </c>
      <c r="E41">
        <f t="shared" si="2"/>
        <v>1.5742089961275987</v>
      </c>
      <c r="F41">
        <f t="shared" si="3"/>
        <v>2.478133963489062</v>
      </c>
      <c r="G41" s="6">
        <f t="shared" si="4"/>
        <v>9.7053575593563424E-2</v>
      </c>
    </row>
    <row r="42" spans="1:7" x14ac:dyDescent="0.25">
      <c r="A42" s="1" t="s">
        <v>41</v>
      </c>
      <c r="B42">
        <f>Planificare_Segment!C40</f>
        <v>16.015000000000001</v>
      </c>
      <c r="C42">
        <f t="shared" si="0"/>
        <v>17.058509480418181</v>
      </c>
      <c r="D42">
        <f t="shared" si="1"/>
        <v>-1.0435094804181801</v>
      </c>
      <c r="E42">
        <f t="shared" si="2"/>
        <v>1.0435094804181801</v>
      </c>
      <c r="F42">
        <f t="shared" si="3"/>
        <v>1.0889120357226203</v>
      </c>
      <c r="G42" s="6">
        <f t="shared" si="4"/>
        <v>6.5158256660517028E-2</v>
      </c>
    </row>
    <row r="43" spans="1:7" x14ac:dyDescent="0.25">
      <c r="A43" s="1" t="s">
        <v>42</v>
      </c>
      <c r="B43">
        <f>Planificare_Segment!C41</f>
        <v>11.02</v>
      </c>
      <c r="C43">
        <f t="shared" si="0"/>
        <v>16.570830003760172</v>
      </c>
      <c r="D43">
        <f t="shared" si="1"/>
        <v>-5.5508300037601721</v>
      </c>
      <c r="E43">
        <f t="shared" si="2"/>
        <v>5.5508300037601721</v>
      </c>
      <c r="F43">
        <f t="shared" si="3"/>
        <v>30.811713730644151</v>
      </c>
      <c r="G43" s="6">
        <f t="shared" si="4"/>
        <v>0.50370508201090491</v>
      </c>
    </row>
    <row r="44" spans="1:7" x14ac:dyDescent="0.25">
      <c r="A44" s="1" t="s">
        <v>43</v>
      </c>
      <c r="B44">
        <f>Planificare_Segment!C42</f>
        <v>15.66</v>
      </c>
      <c r="C44">
        <f t="shared" si="0"/>
        <v>13.976674490993279</v>
      </c>
      <c r="D44">
        <f t="shared" si="1"/>
        <v>1.6833255090067212</v>
      </c>
      <c r="E44">
        <f t="shared" si="2"/>
        <v>1.6833255090067212</v>
      </c>
      <c r="F44">
        <f t="shared" si="3"/>
        <v>2.8335847692727367</v>
      </c>
      <c r="G44" s="6">
        <f t="shared" si="4"/>
        <v>0.10749205038357096</v>
      </c>
    </row>
    <row r="45" spans="1:7" x14ac:dyDescent="0.25">
      <c r="A45" s="1" t="s">
        <v>44</v>
      </c>
      <c r="B45">
        <f>Planificare_Segment!C43</f>
        <v>14.484999999999999</v>
      </c>
      <c r="C45">
        <f t="shared" si="0"/>
        <v>14.763369119726786</v>
      </c>
      <c r="D45">
        <f t="shared" si="1"/>
        <v>-0.27836911972678635</v>
      </c>
      <c r="E45">
        <f t="shared" si="2"/>
        <v>0.27836911972678635</v>
      </c>
      <c r="F45">
        <f t="shared" si="3"/>
        <v>7.7489366817465918E-2</v>
      </c>
      <c r="G45" s="6">
        <f t="shared" si="4"/>
        <v>1.9217750757803683E-2</v>
      </c>
    </row>
    <row r="46" spans="1:7" x14ac:dyDescent="0.25">
      <c r="A46" s="1" t="s">
        <v>45</v>
      </c>
      <c r="B46">
        <f>Planificare_Segment!C44</f>
        <v>15.035</v>
      </c>
      <c r="C46">
        <f t="shared" si="0"/>
        <v>14.633274559807976</v>
      </c>
      <c r="D46">
        <f t="shared" si="1"/>
        <v>0.40172544019202405</v>
      </c>
      <c r="E46">
        <f t="shared" si="2"/>
        <v>0.40172544019202405</v>
      </c>
      <c r="F46">
        <f t="shared" si="3"/>
        <v>0.16138332929747548</v>
      </c>
      <c r="G46" s="6">
        <f t="shared" si="4"/>
        <v>2.6719350860793085E-2</v>
      </c>
    </row>
    <row r="47" spans="1:7" x14ac:dyDescent="0.25">
      <c r="A47" s="1" t="s">
        <v>46</v>
      </c>
      <c r="B47">
        <f>Planificare_Segment!C45</f>
        <v>14.82</v>
      </c>
      <c r="C47">
        <f t="shared" si="0"/>
        <v>14.821019142976059</v>
      </c>
      <c r="D47">
        <f t="shared" si="1"/>
        <v>-1.0191429760588733E-3</v>
      </c>
      <c r="E47">
        <f t="shared" si="2"/>
        <v>1.0191429760588733E-3</v>
      </c>
      <c r="F47">
        <f t="shared" si="3"/>
        <v>1.0386524056501371E-6</v>
      </c>
      <c r="G47" s="6">
        <f t="shared" si="4"/>
        <v>6.8768082055254602E-5</v>
      </c>
    </row>
    <row r="48" spans="1:7" x14ac:dyDescent="0.25">
      <c r="A48" s="1" t="s">
        <v>47</v>
      </c>
      <c r="B48">
        <f>Planificare_Segment!C46</f>
        <v>15</v>
      </c>
      <c r="C48">
        <f t="shared" si="0"/>
        <v>14.820542851075956</v>
      </c>
      <c r="D48">
        <f t="shared" si="1"/>
        <v>0.17945714892404396</v>
      </c>
      <c r="E48">
        <f t="shared" si="2"/>
        <v>0.17945714892404396</v>
      </c>
      <c r="F48">
        <f t="shared" si="3"/>
        <v>3.2204868299946496E-2</v>
      </c>
      <c r="G48" s="6">
        <f t="shared" si="4"/>
        <v>1.1963809928269597E-2</v>
      </c>
    </row>
    <row r="49" spans="1:7" x14ac:dyDescent="0.25">
      <c r="A49" s="1" t="s">
        <v>48</v>
      </c>
      <c r="B49">
        <f>Planificare_Segment!C47</f>
        <v>15.24</v>
      </c>
      <c r="C49">
        <f t="shared" si="0"/>
        <v>14.904411344953697</v>
      </c>
      <c r="D49">
        <f t="shared" si="1"/>
        <v>0.33558865504630297</v>
      </c>
      <c r="E49">
        <f t="shared" si="2"/>
        <v>0.33558865504630297</v>
      </c>
      <c r="F49">
        <f t="shared" si="3"/>
        <v>0.11261974539578654</v>
      </c>
      <c r="G49" s="6">
        <f t="shared" si="4"/>
        <v>2.202025295579416E-2</v>
      </c>
    </row>
    <row r="50" spans="1:7" x14ac:dyDescent="0.25">
      <c r="A50" s="1" t="s">
        <v>49</v>
      </c>
      <c r="B50">
        <f>Planificare_Segment!C48</f>
        <v>12.925000000000001</v>
      </c>
      <c r="C50">
        <f t="shared" si="0"/>
        <v>15.061247198136133</v>
      </c>
      <c r="D50">
        <f t="shared" si="1"/>
        <v>-2.1362471981361324</v>
      </c>
      <c r="E50">
        <f t="shared" si="2"/>
        <v>2.1362471981361324</v>
      </c>
      <c r="F50">
        <f t="shared" si="3"/>
        <v>4.5635520915444765</v>
      </c>
      <c r="G50" s="6">
        <f t="shared" si="4"/>
        <v>0.16528024743799863</v>
      </c>
    </row>
    <row r="51" spans="1:7" x14ac:dyDescent="0.25">
      <c r="A51" s="1" t="s">
        <v>50</v>
      </c>
      <c r="B51">
        <f>Planificare_Segment!C49</f>
        <v>7.6875</v>
      </c>
      <c r="C51">
        <f t="shared" si="0"/>
        <v>14.062881648853656</v>
      </c>
      <c r="D51">
        <f t="shared" si="1"/>
        <v>-6.3753816488536561</v>
      </c>
      <c r="E51">
        <f t="shared" si="2"/>
        <v>6.3753816488536561</v>
      </c>
      <c r="F51">
        <f t="shared" si="3"/>
        <v>40.645491168539962</v>
      </c>
      <c r="G51" s="6">
        <f t="shared" si="4"/>
        <v>0.82931793806226417</v>
      </c>
    </row>
    <row r="52" spans="1:7" x14ac:dyDescent="0.25">
      <c r="A52" s="1" t="s">
        <v>51</v>
      </c>
      <c r="B52">
        <f>Planificare_Segment!C50</f>
        <v>14.33</v>
      </c>
      <c r="C52">
        <f t="shared" si="0"/>
        <v>11.083375621977829</v>
      </c>
      <c r="D52">
        <f t="shared" si="1"/>
        <v>3.2466243780221706</v>
      </c>
      <c r="E52">
        <f t="shared" si="2"/>
        <v>3.2466243780221706</v>
      </c>
      <c r="F52">
        <f t="shared" si="3"/>
        <v>10.540569851967847</v>
      </c>
      <c r="G52" s="6">
        <f t="shared" si="4"/>
        <v>0.22656136622625056</v>
      </c>
    </row>
    <row r="53" spans="1:7" x14ac:dyDescent="0.25">
      <c r="A53" s="1" t="s">
        <v>52</v>
      </c>
      <c r="B53">
        <f>Planificare_Segment!C51</f>
        <v>11.5</v>
      </c>
      <c r="C53">
        <f t="shared" si="0"/>
        <v>12.60067096743505</v>
      </c>
      <c r="D53">
        <f t="shared" si="1"/>
        <v>-1.1006709674350503</v>
      </c>
      <c r="E53">
        <f t="shared" si="2"/>
        <v>1.1006709674350503</v>
      </c>
      <c r="F53">
        <f t="shared" si="3"/>
        <v>1.2114765785544097</v>
      </c>
      <c r="G53" s="6">
        <f t="shared" si="4"/>
        <v>9.5710518907395681E-2</v>
      </c>
    </row>
    <row r="54" spans="1:7" x14ac:dyDescent="0.25">
      <c r="A54" s="1" t="s">
        <v>53</v>
      </c>
      <c r="B54">
        <f>Planificare_Segment!C52</f>
        <v>12.845000000000001</v>
      </c>
      <c r="C54">
        <f t="shared" si="0"/>
        <v>12.086277326127373</v>
      </c>
      <c r="D54">
        <f t="shared" si="1"/>
        <v>0.7587226738726276</v>
      </c>
      <c r="E54">
        <f t="shared" si="2"/>
        <v>0.7587226738726276</v>
      </c>
      <c r="F54">
        <f t="shared" si="3"/>
        <v>0.57566009584842959</v>
      </c>
      <c r="G54" s="6">
        <f t="shared" si="4"/>
        <v>5.9067549542438889E-2</v>
      </c>
    </row>
    <row r="55" spans="1:7" x14ac:dyDescent="0.25">
      <c r="A55" s="1" t="s">
        <v>54</v>
      </c>
      <c r="B55">
        <f>Planificare_Segment!C53</f>
        <v>8.5850000000000009</v>
      </c>
      <c r="C55">
        <f t="shared" si="0"/>
        <v>12.440862965708231</v>
      </c>
      <c r="D55">
        <f t="shared" si="1"/>
        <v>-3.85586296570823</v>
      </c>
      <c r="E55">
        <f t="shared" si="2"/>
        <v>3.85586296570823</v>
      </c>
      <c r="F55">
        <f t="shared" si="3"/>
        <v>14.867679210320267</v>
      </c>
      <c r="G55" s="6">
        <f t="shared" si="4"/>
        <v>0.44913954172489567</v>
      </c>
    </row>
    <row r="56" spans="1:7" x14ac:dyDescent="0.25">
      <c r="A56" s="1" t="s">
        <v>55</v>
      </c>
      <c r="B56">
        <f>Planificare_Segment!C54</f>
        <v>15.345000000000001</v>
      </c>
      <c r="C56">
        <f t="shared" si="0"/>
        <v>10.638842698074416</v>
      </c>
      <c r="D56">
        <f t="shared" si="1"/>
        <v>4.7061573019255842</v>
      </c>
      <c r="E56">
        <f t="shared" si="2"/>
        <v>4.7061573019255842</v>
      </c>
      <c r="F56">
        <f t="shared" si="3"/>
        <v>22.147916550467496</v>
      </c>
      <c r="G56" s="6">
        <f t="shared" si="4"/>
        <v>0.30668995124963078</v>
      </c>
    </row>
    <row r="57" spans="1:7" x14ac:dyDescent="0.25">
      <c r="A57" s="1" t="s">
        <v>56</v>
      </c>
      <c r="B57">
        <f>Planificare_Segment!C55</f>
        <v>15.744999999999999</v>
      </c>
      <c r="C57">
        <f t="shared" si="0"/>
        <v>12.838244211085676</v>
      </c>
      <c r="D57">
        <f t="shared" si="1"/>
        <v>2.9067557889143227</v>
      </c>
      <c r="E57">
        <f t="shared" si="2"/>
        <v>2.9067557889143227</v>
      </c>
      <c r="F57">
        <f t="shared" si="3"/>
        <v>8.4492292163869269</v>
      </c>
      <c r="G57" s="6">
        <f t="shared" si="4"/>
        <v>0.18461453089325647</v>
      </c>
    </row>
    <row r="58" spans="1:7" x14ac:dyDescent="0.25">
      <c r="A58" s="1" t="s">
        <v>57</v>
      </c>
      <c r="B58">
        <f>Planificare_Segment!C56</f>
        <v>15.97</v>
      </c>
      <c r="C58">
        <f t="shared" si="0"/>
        <v>14.196703495367689</v>
      </c>
      <c r="D58">
        <f t="shared" si="1"/>
        <v>1.7732965046323113</v>
      </c>
      <c r="E58">
        <f t="shared" si="2"/>
        <v>1.7732965046323113</v>
      </c>
      <c r="F58">
        <f t="shared" si="3"/>
        <v>3.1445804933411727</v>
      </c>
      <c r="G58" s="6">
        <f t="shared" si="4"/>
        <v>0.11103923009594935</v>
      </c>
    </row>
    <row r="59" spans="1:7" x14ac:dyDescent="0.25">
      <c r="A59" s="1" t="s">
        <v>58</v>
      </c>
      <c r="B59">
        <f>Planificare_Segment!C57</f>
        <v>13.55</v>
      </c>
      <c r="C59">
        <f t="shared" si="0"/>
        <v>15.025445665483863</v>
      </c>
      <c r="D59">
        <f t="shared" si="1"/>
        <v>-1.4754456654838624</v>
      </c>
      <c r="E59">
        <f t="shared" si="2"/>
        <v>1.4754456654838624</v>
      </c>
      <c r="F59">
        <f t="shared" si="3"/>
        <v>2.1769399117951176</v>
      </c>
      <c r="G59" s="6">
        <f t="shared" si="4"/>
        <v>0.10888897900249907</v>
      </c>
    </row>
    <row r="60" spans="1:7" x14ac:dyDescent="0.25">
      <c r="A60" s="1" t="s">
        <v>59</v>
      </c>
      <c r="B60">
        <f>Planificare_Segment!C58</f>
        <v>16.079999999999998</v>
      </c>
      <c r="C60">
        <f t="shared" si="0"/>
        <v>14.335902749503697</v>
      </c>
      <c r="D60">
        <f t="shared" si="1"/>
        <v>1.744097250496301</v>
      </c>
      <c r="E60">
        <f t="shared" si="2"/>
        <v>1.744097250496301</v>
      </c>
      <c r="F60">
        <f t="shared" si="3"/>
        <v>3.041875219188757</v>
      </c>
      <c r="G60" s="6">
        <f t="shared" si="4"/>
        <v>0.10846375935922271</v>
      </c>
    </row>
    <row r="61" spans="1:7" x14ac:dyDescent="0.25">
      <c r="A61" s="1" t="s">
        <v>60</v>
      </c>
      <c r="B61">
        <f>Planificare_Segment!C59</f>
        <v>16.079999999999998</v>
      </c>
      <c r="C61">
        <f t="shared" si="0"/>
        <v>15.150998779126592</v>
      </c>
      <c r="D61">
        <f t="shared" si="1"/>
        <v>0.9290012208734062</v>
      </c>
      <c r="E61">
        <f t="shared" si="2"/>
        <v>0.9290012208734062</v>
      </c>
      <c r="F61">
        <f t="shared" si="3"/>
        <v>0.86304326838427925</v>
      </c>
      <c r="G61" s="6">
        <f t="shared" si="4"/>
        <v>5.7773707765759096E-2</v>
      </c>
    </row>
    <row r="62" spans="1:7" x14ac:dyDescent="0.25">
      <c r="A62" s="1" t="s">
        <v>61</v>
      </c>
      <c r="B62">
        <f>Planificare_Segment!C60</f>
        <v>16.195</v>
      </c>
      <c r="C62">
        <f t="shared" si="0"/>
        <v>15.585163334132488</v>
      </c>
      <c r="D62">
        <f t="shared" si="1"/>
        <v>0.60983666586751184</v>
      </c>
      <c r="E62">
        <f t="shared" si="2"/>
        <v>0.60983666586751184</v>
      </c>
      <c r="F62">
        <f t="shared" si="3"/>
        <v>0.37190075903640329</v>
      </c>
      <c r="G62" s="6">
        <f t="shared" si="4"/>
        <v>3.765586081306032E-2</v>
      </c>
    </row>
    <row r="63" spans="1:7" x14ac:dyDescent="0.25">
      <c r="A63" s="1" t="s">
        <v>62</v>
      </c>
      <c r="B63">
        <f>Planificare_Segment!C61</f>
        <v>15.365</v>
      </c>
      <c r="C63">
        <f t="shared" si="0"/>
        <v>15.870167765465446</v>
      </c>
      <c r="D63">
        <f t="shared" si="1"/>
        <v>-0.50516776546544584</v>
      </c>
      <c r="E63">
        <f t="shared" si="2"/>
        <v>0.50516776546544584</v>
      </c>
      <c r="F63">
        <f t="shared" si="3"/>
        <v>0.25519447126535172</v>
      </c>
      <c r="G63" s="6">
        <f t="shared" si="4"/>
        <v>3.2877823980829536E-2</v>
      </c>
    </row>
    <row r="64" spans="1:7" x14ac:dyDescent="0.25">
      <c r="A64" s="1" t="s">
        <v>63</v>
      </c>
      <c r="B64">
        <f>Planificare_Segment!C62</f>
        <v>15.63</v>
      </c>
      <c r="C64">
        <f t="shared" si="0"/>
        <v>15.634079875408178</v>
      </c>
      <c r="D64">
        <f t="shared" si="1"/>
        <v>-4.0798754081770028E-3</v>
      </c>
      <c r="E64">
        <f t="shared" si="2"/>
        <v>4.0798754081770028E-3</v>
      </c>
      <c r="F64">
        <f t="shared" si="3"/>
        <v>1.6645383346247463E-5</v>
      </c>
      <c r="G64" s="6">
        <f t="shared" si="4"/>
        <v>2.610284970042868E-4</v>
      </c>
    </row>
    <row r="65" spans="1:7" x14ac:dyDescent="0.25">
      <c r="A65" s="1" t="s">
        <v>64</v>
      </c>
      <c r="B65">
        <f>Planificare_Segment!C63</f>
        <v>14.94</v>
      </c>
      <c r="C65">
        <f t="shared" si="0"/>
        <v>15.632173163930009</v>
      </c>
      <c r="D65">
        <f t="shared" si="1"/>
        <v>-0.69217316393000949</v>
      </c>
      <c r="E65">
        <f t="shared" si="2"/>
        <v>0.69217316393000949</v>
      </c>
      <c r="F65">
        <f t="shared" si="3"/>
        <v>0.47910368886487981</v>
      </c>
      <c r="G65" s="6">
        <f t="shared" si="4"/>
        <v>4.6330198388889528E-2</v>
      </c>
    </row>
    <row r="66" spans="1:7" x14ac:dyDescent="0.25">
      <c r="A66" s="1" t="s">
        <v>65</v>
      </c>
      <c r="B66">
        <f>Planificare_Segment!C64</f>
        <v>15.425000000000001</v>
      </c>
      <c r="C66">
        <f t="shared" si="0"/>
        <v>15.308689139418002</v>
      </c>
      <c r="D66">
        <f t="shared" si="1"/>
        <v>0.11631086058199891</v>
      </c>
      <c r="E66">
        <f t="shared" si="2"/>
        <v>0.11631086058199891</v>
      </c>
      <c r="F66">
        <f t="shared" si="3"/>
        <v>1.3528216289325188E-2</v>
      </c>
      <c r="G66" s="6">
        <f t="shared" si="4"/>
        <v>7.540412355397012E-3</v>
      </c>
    </row>
    <row r="67" spans="1:7" x14ac:dyDescent="0.25">
      <c r="A67" s="1" t="s">
        <v>66</v>
      </c>
      <c r="B67">
        <f>Planificare_Segment!C65</f>
        <v>13.255000000000001</v>
      </c>
      <c r="C67">
        <f t="shared" si="0"/>
        <v>15.363046498582138</v>
      </c>
      <c r="D67">
        <f t="shared" si="1"/>
        <v>-2.1080464985821372</v>
      </c>
      <c r="E67">
        <f t="shared" si="2"/>
        <v>2.1080464985821372</v>
      </c>
      <c r="F67">
        <f t="shared" si="3"/>
        <v>4.4438600401844086</v>
      </c>
      <c r="G67" s="6">
        <f t="shared" si="4"/>
        <v>0.15903783467236041</v>
      </c>
    </row>
    <row r="68" spans="1:7" x14ac:dyDescent="0.25">
      <c r="A68" s="1" t="s">
        <v>67</v>
      </c>
      <c r="B68">
        <f>Planificare_Segment!C66</f>
        <v>11.5</v>
      </c>
      <c r="C68">
        <f t="shared" si="0"/>
        <v>14.377860419786476</v>
      </c>
      <c r="D68">
        <f t="shared" si="1"/>
        <v>-2.8778604197864759</v>
      </c>
      <c r="E68">
        <f t="shared" si="2"/>
        <v>2.8778604197864759</v>
      </c>
      <c r="F68">
        <f t="shared" si="3"/>
        <v>8.282080595773591</v>
      </c>
      <c r="G68" s="6">
        <f t="shared" si="4"/>
        <v>0.25024873215534571</v>
      </c>
    </row>
    <row r="69" spans="1:7" x14ac:dyDescent="0.25">
      <c r="A69" s="1" t="s">
        <v>68</v>
      </c>
      <c r="B69">
        <f>Planificare_Segment!C67</f>
        <v>10.705</v>
      </c>
      <c r="C69">
        <f t="shared" si="0"/>
        <v>13.03290525670177</v>
      </c>
      <c r="D69">
        <f t="shared" si="1"/>
        <v>-2.3279052567017704</v>
      </c>
      <c r="E69">
        <f t="shared" si="2"/>
        <v>2.3279052567017704</v>
      </c>
      <c r="F69">
        <f t="shared" si="3"/>
        <v>5.4191428841797356</v>
      </c>
      <c r="G69" s="6">
        <f t="shared" si="4"/>
        <v>0.21745962229815696</v>
      </c>
    </row>
    <row r="70" spans="1:7" x14ac:dyDescent="0.25">
      <c r="A70" s="1" t="s">
        <v>69</v>
      </c>
      <c r="B70">
        <f>Planificare_Segment!C68</f>
        <v>14.635</v>
      </c>
      <c r="C70">
        <f t="shared" ref="C70:C119" si="5">($I$2*B69)+(1-$I$2)*C69</f>
        <v>11.944969173128484</v>
      </c>
      <c r="D70">
        <f t="shared" ref="D70:D118" si="6">B70-C70</f>
        <v>2.6900308268715154</v>
      </c>
      <c r="E70">
        <f t="shared" ref="E70:E118" si="7">ABS(D70)</f>
        <v>2.6900308268715154</v>
      </c>
      <c r="F70">
        <f t="shared" ref="F70:F118" si="8">D70^2</f>
        <v>7.2362658495190493</v>
      </c>
      <c r="G70" s="6">
        <f t="shared" ref="G70:G118" si="9">E70/B70</f>
        <v>0.18380805103324327</v>
      </c>
    </row>
    <row r="71" spans="1:7" x14ac:dyDescent="0.25">
      <c r="A71" s="1" t="s">
        <v>70</v>
      </c>
      <c r="B71">
        <f>Planificare_Segment!C69</f>
        <v>15.57</v>
      </c>
      <c r="C71">
        <f t="shared" si="5"/>
        <v>13.202143018177681</v>
      </c>
      <c r="D71">
        <f t="shared" si="6"/>
        <v>2.3678569818223192</v>
      </c>
      <c r="E71">
        <f t="shared" si="7"/>
        <v>2.3678569818223192</v>
      </c>
      <c r="F71">
        <f t="shared" si="8"/>
        <v>5.6067466863647031</v>
      </c>
      <c r="G71" s="6">
        <f t="shared" si="9"/>
        <v>0.15207816196675139</v>
      </c>
    </row>
    <row r="72" spans="1:7" x14ac:dyDescent="0.25">
      <c r="A72" s="1" t="s">
        <v>71</v>
      </c>
      <c r="B72">
        <f>Planificare_Segment!C70</f>
        <v>10.465</v>
      </c>
      <c r="C72">
        <f t="shared" si="5"/>
        <v>14.308750361345624</v>
      </c>
      <c r="D72">
        <f t="shared" si="6"/>
        <v>-3.8437503613456236</v>
      </c>
      <c r="E72">
        <f t="shared" si="7"/>
        <v>3.8437503613456236</v>
      </c>
      <c r="F72">
        <f t="shared" si="8"/>
        <v>14.774416840344612</v>
      </c>
      <c r="G72" s="6">
        <f t="shared" si="9"/>
        <v>0.36729578225949583</v>
      </c>
    </row>
    <row r="73" spans="1:7" x14ac:dyDescent="0.25">
      <c r="A73" s="1" t="s">
        <v>72</v>
      </c>
      <c r="B73">
        <f>Planificare_Segment!C71</f>
        <v>15.234999999999999</v>
      </c>
      <c r="C73">
        <f t="shared" si="5"/>
        <v>12.512390865048697</v>
      </c>
      <c r="D73">
        <f t="shared" si="6"/>
        <v>2.722609134951302</v>
      </c>
      <c r="E73">
        <f t="shared" si="7"/>
        <v>2.722609134951302</v>
      </c>
      <c r="F73">
        <f t="shared" si="8"/>
        <v>7.4126005017202772</v>
      </c>
      <c r="G73" s="6">
        <f t="shared" si="9"/>
        <v>0.17870752444708252</v>
      </c>
    </row>
    <row r="74" spans="1:7" x14ac:dyDescent="0.25">
      <c r="A74" s="1" t="s">
        <v>73</v>
      </c>
      <c r="B74">
        <f>Planificare_Segment!C72</f>
        <v>15.58</v>
      </c>
      <c r="C74">
        <f t="shared" si="5"/>
        <v>13.784790036300381</v>
      </c>
      <c r="D74">
        <f t="shared" si="6"/>
        <v>1.7952099636996195</v>
      </c>
      <c r="E74">
        <f t="shared" si="7"/>
        <v>1.7952099636996195</v>
      </c>
      <c r="F74">
        <f t="shared" si="8"/>
        <v>3.2227788137663893</v>
      </c>
      <c r="G74" s="6">
        <f t="shared" si="9"/>
        <v>0.11522528650190113</v>
      </c>
    </row>
    <row r="75" spans="1:7" x14ac:dyDescent="0.25">
      <c r="A75" s="1" t="s">
        <v>74</v>
      </c>
      <c r="B75">
        <f>Planificare_Segment!C73</f>
        <v>16.12</v>
      </c>
      <c r="C75">
        <f t="shared" si="5"/>
        <v>14.623773363253413</v>
      </c>
      <c r="D75">
        <f t="shared" si="6"/>
        <v>1.496226636746588</v>
      </c>
      <c r="E75">
        <f t="shared" si="7"/>
        <v>1.496226636746588</v>
      </c>
      <c r="F75">
        <f t="shared" si="8"/>
        <v>2.2386941485100063</v>
      </c>
      <c r="G75" s="6">
        <f t="shared" si="9"/>
        <v>9.2818029574850358E-2</v>
      </c>
    </row>
    <row r="76" spans="1:7" x14ac:dyDescent="0.25">
      <c r="A76" s="1" t="s">
        <v>75</v>
      </c>
      <c r="B76">
        <f>Planificare_Segment!C74</f>
        <v>9.5050000000000008</v>
      </c>
      <c r="C76">
        <f t="shared" si="5"/>
        <v>15.323028172972952</v>
      </c>
      <c r="D76">
        <f t="shared" si="6"/>
        <v>-5.8180281729729515</v>
      </c>
      <c r="E76">
        <f t="shared" si="7"/>
        <v>5.8180281729729515</v>
      </c>
      <c r="F76">
        <f t="shared" si="8"/>
        <v>33.849451821506982</v>
      </c>
      <c r="G76" s="6">
        <f t="shared" si="9"/>
        <v>0.61210185933434513</v>
      </c>
    </row>
    <row r="77" spans="1:7" x14ac:dyDescent="0.25">
      <c r="A77" s="1" t="s">
        <v>76</v>
      </c>
      <c r="B77">
        <f>Planificare_Segment!C75</f>
        <v>16.376999999999999</v>
      </c>
      <c r="C77">
        <f t="shared" si="5"/>
        <v>12.603998793920296</v>
      </c>
      <c r="D77">
        <f t="shared" si="6"/>
        <v>3.7730012060797034</v>
      </c>
      <c r="E77">
        <f t="shared" si="7"/>
        <v>3.7730012060797034</v>
      </c>
      <c r="F77">
        <f t="shared" si="8"/>
        <v>14.235538101078896</v>
      </c>
      <c r="G77" s="6">
        <f t="shared" si="9"/>
        <v>0.23038414887218073</v>
      </c>
    </row>
    <row r="78" spans="1:7" x14ac:dyDescent="0.25">
      <c r="A78" s="1" t="s">
        <v>77</v>
      </c>
      <c r="B78">
        <f>Planificare_Segment!C76</f>
        <v>15.967000000000001</v>
      </c>
      <c r="C78">
        <f t="shared" si="5"/>
        <v>14.367293989737409</v>
      </c>
      <c r="D78">
        <f t="shared" si="6"/>
        <v>1.599706010262592</v>
      </c>
      <c r="E78">
        <f t="shared" si="7"/>
        <v>1.599706010262592</v>
      </c>
      <c r="F78">
        <f t="shared" si="8"/>
        <v>2.55905931927026</v>
      </c>
      <c r="G78" s="6">
        <f t="shared" si="9"/>
        <v>0.10018826393577954</v>
      </c>
    </row>
    <row r="79" spans="1:7" x14ac:dyDescent="0.25">
      <c r="A79" s="1" t="s">
        <v>78</v>
      </c>
      <c r="B79">
        <f>Planificare_Segment!C77</f>
        <v>16.52</v>
      </c>
      <c r="C79">
        <f t="shared" si="5"/>
        <v>15.114909420676183</v>
      </c>
      <c r="D79">
        <f t="shared" si="6"/>
        <v>1.4050905793238169</v>
      </c>
      <c r="E79">
        <f t="shared" si="7"/>
        <v>1.4050905793238169</v>
      </c>
      <c r="F79">
        <f t="shared" si="8"/>
        <v>1.9742795361045393</v>
      </c>
      <c r="G79" s="6">
        <f t="shared" si="9"/>
        <v>8.5053909160037341E-2</v>
      </c>
    </row>
    <row r="80" spans="1:7" x14ac:dyDescent="0.25">
      <c r="A80" s="1" t="s">
        <v>79</v>
      </c>
      <c r="B80">
        <f>Planificare_Segment!C78</f>
        <v>15.965</v>
      </c>
      <c r="C80">
        <f t="shared" si="5"/>
        <v>15.77157220260619</v>
      </c>
      <c r="D80">
        <f t="shared" si="6"/>
        <v>0.19342779739380944</v>
      </c>
      <c r="E80">
        <f t="shared" si="7"/>
        <v>0.19342779739380944</v>
      </c>
      <c r="F80">
        <f t="shared" si="8"/>
        <v>3.7414312804620597E-2</v>
      </c>
      <c r="G80" s="6">
        <f t="shared" si="9"/>
        <v>1.2115740519499495E-2</v>
      </c>
    </row>
    <row r="81" spans="1:7" x14ac:dyDescent="0.25">
      <c r="A81" s="1" t="s">
        <v>80</v>
      </c>
      <c r="B81">
        <f>Planificare_Segment!C79</f>
        <v>16.177</v>
      </c>
      <c r="C81">
        <f t="shared" si="5"/>
        <v>15.861969816402974</v>
      </c>
      <c r="D81">
        <f t="shared" si="6"/>
        <v>0.31503018359702573</v>
      </c>
      <c r="E81">
        <f t="shared" si="7"/>
        <v>0.31503018359702573</v>
      </c>
      <c r="F81">
        <f t="shared" si="8"/>
        <v>9.9244016577175742E-2</v>
      </c>
      <c r="G81" s="6">
        <f t="shared" si="9"/>
        <v>1.9473955838352337E-2</v>
      </c>
    </row>
    <row r="82" spans="1:7" x14ac:dyDescent="0.25">
      <c r="A82" s="1" t="s">
        <v>81</v>
      </c>
      <c r="B82">
        <f>Planificare_Segment!C80</f>
        <v>15.66</v>
      </c>
      <c r="C82">
        <f t="shared" si="5"/>
        <v>16.009197760136178</v>
      </c>
      <c r="D82">
        <f t="shared" si="6"/>
        <v>-0.3491977601361782</v>
      </c>
      <c r="E82">
        <f t="shared" si="7"/>
        <v>0.3491977601361782</v>
      </c>
      <c r="F82">
        <f t="shared" si="8"/>
        <v>0.12193907568412385</v>
      </c>
      <c r="G82" s="6">
        <f t="shared" si="9"/>
        <v>2.2298707543817253E-2</v>
      </c>
    </row>
    <row r="83" spans="1:7" x14ac:dyDescent="0.25">
      <c r="A83" s="1" t="s">
        <v>82</v>
      </c>
      <c r="B83">
        <f>Planificare_Segment!C81</f>
        <v>15.574999999999999</v>
      </c>
      <c r="C83">
        <f t="shared" si="5"/>
        <v>15.846001752712159</v>
      </c>
      <c r="D83">
        <f t="shared" si="6"/>
        <v>-0.27100175271215932</v>
      </c>
      <c r="E83">
        <f t="shared" si="7"/>
        <v>0.27100175271215932</v>
      </c>
      <c r="F83">
        <f t="shared" si="8"/>
        <v>7.3441949973062345E-2</v>
      </c>
      <c r="G83" s="6">
        <f t="shared" si="9"/>
        <v>1.7399791506398674E-2</v>
      </c>
    </row>
    <row r="84" spans="1:7" x14ac:dyDescent="0.25">
      <c r="A84" s="1" t="s">
        <v>83</v>
      </c>
      <c r="B84">
        <f>Planificare_Segment!C82</f>
        <v>13.38</v>
      </c>
      <c r="C84">
        <f t="shared" si="5"/>
        <v>15.719350298732932</v>
      </c>
      <c r="D84">
        <f t="shared" si="6"/>
        <v>-2.3393502987329313</v>
      </c>
      <c r="E84">
        <f t="shared" si="7"/>
        <v>2.3393502987329313</v>
      </c>
      <c r="F84">
        <f t="shared" si="8"/>
        <v>5.4725598201818553</v>
      </c>
      <c r="G84" s="6">
        <f t="shared" si="9"/>
        <v>0.17483933473340293</v>
      </c>
    </row>
    <row r="85" spans="1:7" x14ac:dyDescent="0.25">
      <c r="A85" s="1" t="s">
        <v>84</v>
      </c>
      <c r="B85">
        <f>Planificare_Segment!C83</f>
        <v>15.898999999999999</v>
      </c>
      <c r="C85">
        <f t="shared" si="5"/>
        <v>14.626065426085063</v>
      </c>
      <c r="D85">
        <f t="shared" si="6"/>
        <v>1.2729345739149363</v>
      </c>
      <c r="E85">
        <f t="shared" si="7"/>
        <v>1.2729345739149363</v>
      </c>
      <c r="F85">
        <f t="shared" si="8"/>
        <v>1.6203624294680004</v>
      </c>
      <c r="G85" s="6">
        <f t="shared" si="9"/>
        <v>8.006381369362453E-2</v>
      </c>
    </row>
    <row r="86" spans="1:7" x14ac:dyDescent="0.25">
      <c r="A86" s="1" t="s">
        <v>85</v>
      </c>
      <c r="B86">
        <f>Planificare_Segment!C84</f>
        <v>15.44</v>
      </c>
      <c r="C86">
        <f t="shared" si="5"/>
        <v>15.220965691464489</v>
      </c>
      <c r="D86">
        <f t="shared" si="6"/>
        <v>0.21903430853551065</v>
      </c>
      <c r="E86">
        <f t="shared" si="7"/>
        <v>0.21903430853551065</v>
      </c>
      <c r="F86">
        <f t="shared" si="8"/>
        <v>4.797602831562927E-2</v>
      </c>
      <c r="G86" s="6">
        <f t="shared" si="9"/>
        <v>1.4186159879242918E-2</v>
      </c>
    </row>
    <row r="87" spans="1:7" x14ac:dyDescent="0.25">
      <c r="A87" s="1" t="s">
        <v>86</v>
      </c>
      <c r="B87">
        <f>Planificare_Segment!C85</f>
        <v>12.824999999999999</v>
      </c>
      <c r="C87">
        <f t="shared" si="5"/>
        <v>15.32333039342574</v>
      </c>
      <c r="D87">
        <f t="shared" si="6"/>
        <v>-2.498330393425741</v>
      </c>
      <c r="E87">
        <f t="shared" si="7"/>
        <v>2.498330393425741</v>
      </c>
      <c r="F87">
        <f t="shared" si="8"/>
        <v>6.2416547547148182</v>
      </c>
      <c r="G87" s="6">
        <f t="shared" si="9"/>
        <v>0.19480159013066209</v>
      </c>
    </row>
    <row r="88" spans="1:7" x14ac:dyDescent="0.25">
      <c r="A88" s="1" t="s">
        <v>87</v>
      </c>
      <c r="B88">
        <f>Planificare_Segment!C86</f>
        <v>12.46</v>
      </c>
      <c r="C88">
        <f t="shared" si="5"/>
        <v>14.155746886377578</v>
      </c>
      <c r="D88">
        <f t="shared" si="6"/>
        <v>-1.6957468863775773</v>
      </c>
      <c r="E88">
        <f t="shared" si="7"/>
        <v>1.6957468863775773</v>
      </c>
      <c r="F88">
        <f t="shared" si="8"/>
        <v>2.8755575026592481</v>
      </c>
      <c r="G88" s="6">
        <f t="shared" si="9"/>
        <v>0.13609525572853751</v>
      </c>
    </row>
    <row r="89" spans="1:7" x14ac:dyDescent="0.25">
      <c r="A89" s="1" t="s">
        <v>88</v>
      </c>
      <c r="B89">
        <f>Planificare_Segment!C87</f>
        <v>15.19</v>
      </c>
      <c r="C89">
        <f t="shared" si="5"/>
        <v>13.363247182626292</v>
      </c>
      <c r="D89">
        <f t="shared" si="6"/>
        <v>1.8267528173737073</v>
      </c>
      <c r="E89">
        <f t="shared" si="7"/>
        <v>1.8267528173737073</v>
      </c>
      <c r="F89">
        <f t="shared" si="8"/>
        <v>3.3370258557827772</v>
      </c>
      <c r="G89" s="6">
        <f t="shared" si="9"/>
        <v>0.12026022497522761</v>
      </c>
    </row>
    <row r="90" spans="1:7" x14ac:dyDescent="0.25">
      <c r="A90" s="1" t="s">
        <v>89</v>
      </c>
      <c r="B90">
        <f>Planificare_Segment!C88</f>
        <v>13.911799999999999</v>
      </c>
      <c r="C90">
        <f t="shared" si="5"/>
        <v>14.216971920808206</v>
      </c>
      <c r="D90">
        <f t="shared" si="6"/>
        <v>-0.30517192080820621</v>
      </c>
      <c r="E90">
        <f t="shared" si="7"/>
        <v>0.30517192080820621</v>
      </c>
      <c r="F90">
        <f t="shared" si="8"/>
        <v>9.3129901249770081E-2</v>
      </c>
      <c r="G90" s="6">
        <f t="shared" si="9"/>
        <v>2.1936192355281575E-2</v>
      </c>
    </row>
    <row r="91" spans="1:7" x14ac:dyDescent="0.25">
      <c r="A91" s="1" t="s">
        <v>90</v>
      </c>
      <c r="B91">
        <f>Planificare_Segment!C89</f>
        <v>15.035</v>
      </c>
      <c r="C91">
        <f t="shared" si="5"/>
        <v>14.07435119198567</v>
      </c>
      <c r="D91">
        <f t="shared" si="6"/>
        <v>0.96064880801433006</v>
      </c>
      <c r="E91">
        <f t="shared" si="7"/>
        <v>0.96064880801433006</v>
      </c>
      <c r="F91">
        <f t="shared" si="8"/>
        <v>0.9228461323393532</v>
      </c>
      <c r="G91" s="6">
        <f t="shared" si="9"/>
        <v>6.3894167476842706E-2</v>
      </c>
    </row>
    <row r="92" spans="1:7" x14ac:dyDescent="0.25">
      <c r="A92" s="1" t="s">
        <v>91</v>
      </c>
      <c r="B92">
        <f>Planificare_Segment!C90</f>
        <v>12.615</v>
      </c>
      <c r="C92">
        <f t="shared" si="5"/>
        <v>14.523306104936557</v>
      </c>
      <c r="D92">
        <f t="shared" si="6"/>
        <v>-1.9083061049365568</v>
      </c>
      <c r="E92">
        <f t="shared" si="7"/>
        <v>1.9083061049365568</v>
      </c>
      <c r="F92">
        <f t="shared" si="8"/>
        <v>3.6416321901381332</v>
      </c>
      <c r="G92" s="6">
        <f t="shared" si="9"/>
        <v>0.1512727788296914</v>
      </c>
    </row>
    <row r="93" spans="1:7" x14ac:dyDescent="0.25">
      <c r="A93" s="1" t="s">
        <v>92</v>
      </c>
      <c r="B93">
        <f>Planificare_Segment!C91</f>
        <v>13.225</v>
      </c>
      <c r="C93">
        <f t="shared" si="5"/>
        <v>13.631467803490752</v>
      </c>
      <c r="D93">
        <f t="shared" si="6"/>
        <v>-0.40646780349075229</v>
      </c>
      <c r="E93">
        <f t="shared" si="7"/>
        <v>0.40646780349075229</v>
      </c>
      <c r="F93">
        <f t="shared" si="8"/>
        <v>0.16521607527459681</v>
      </c>
      <c r="G93" s="6">
        <f t="shared" si="9"/>
        <v>3.0734805556956696E-2</v>
      </c>
    </row>
    <row r="94" spans="1:7" x14ac:dyDescent="0.25">
      <c r="A94" s="1" t="s">
        <v>93</v>
      </c>
      <c r="B94">
        <f>Planificare_Segment!C92</f>
        <v>12.34</v>
      </c>
      <c r="C94">
        <f t="shared" si="5"/>
        <v>13.441506898099396</v>
      </c>
      <c r="D94">
        <f t="shared" si="6"/>
        <v>-1.1015068980993963</v>
      </c>
      <c r="E94">
        <f t="shared" si="7"/>
        <v>1.1015068980993963</v>
      </c>
      <c r="F94">
        <f t="shared" si="8"/>
        <v>1.2133174465605538</v>
      </c>
      <c r="G94" s="6">
        <f t="shared" si="9"/>
        <v>8.9263119781150424E-2</v>
      </c>
    </row>
    <row r="95" spans="1:7" x14ac:dyDescent="0.25">
      <c r="A95" s="1" t="s">
        <v>94</v>
      </c>
      <c r="B95">
        <f>Planificare_Segment!C93</f>
        <v>12.66</v>
      </c>
      <c r="C95">
        <f t="shared" si="5"/>
        <v>12.926722588343985</v>
      </c>
      <c r="D95">
        <f t="shared" si="6"/>
        <v>-0.26672258834398477</v>
      </c>
      <c r="E95">
        <f t="shared" si="7"/>
        <v>0.26672258834398477</v>
      </c>
      <c r="F95">
        <f t="shared" si="8"/>
        <v>7.1140939132914763E-2</v>
      </c>
      <c r="G95" s="6">
        <f t="shared" si="9"/>
        <v>2.1068134940283156E-2</v>
      </c>
    </row>
    <row r="96" spans="1:7" x14ac:dyDescent="0.25">
      <c r="A96" s="1" t="s">
        <v>95</v>
      </c>
      <c r="B96">
        <f>Planificare_Segment!C94</f>
        <v>12.225</v>
      </c>
      <c r="C96">
        <f t="shared" si="5"/>
        <v>12.802070982644786</v>
      </c>
      <c r="D96">
        <f t="shared" si="6"/>
        <v>-0.57707098264478596</v>
      </c>
      <c r="E96">
        <f t="shared" si="7"/>
        <v>0.57707098264478596</v>
      </c>
      <c r="F96">
        <f t="shared" si="8"/>
        <v>0.33301091901061886</v>
      </c>
      <c r="G96" s="6">
        <f t="shared" si="9"/>
        <v>4.7204170359491697E-2</v>
      </c>
    </row>
    <row r="97" spans="1:7" x14ac:dyDescent="0.25">
      <c r="A97" s="1" t="s">
        <v>96</v>
      </c>
      <c r="B97">
        <f>Planificare_Segment!C95</f>
        <v>11.3925</v>
      </c>
      <c r="C97">
        <f t="shared" si="5"/>
        <v>12.532379446447191</v>
      </c>
      <c r="D97">
        <f t="shared" si="6"/>
        <v>-1.1398794464471909</v>
      </c>
      <c r="E97">
        <f t="shared" si="7"/>
        <v>1.1398794464471909</v>
      </c>
      <c r="F97">
        <f t="shared" si="8"/>
        <v>1.2993251524327543</v>
      </c>
      <c r="G97" s="6">
        <f t="shared" si="9"/>
        <v>0.10005525094993994</v>
      </c>
    </row>
    <row r="98" spans="1:7" x14ac:dyDescent="0.25">
      <c r="A98" s="1" t="s">
        <v>97</v>
      </c>
      <c r="B98">
        <f>Planificare_Segment!C96</f>
        <v>8.98</v>
      </c>
      <c r="C98">
        <f t="shared" si="5"/>
        <v>11.999661898280962</v>
      </c>
      <c r="D98">
        <f t="shared" si="6"/>
        <v>-3.0196618982809618</v>
      </c>
      <c r="E98">
        <f t="shared" si="7"/>
        <v>3.0196618982809618</v>
      </c>
      <c r="F98">
        <f t="shared" si="8"/>
        <v>9.1183579799297814</v>
      </c>
      <c r="G98" s="6">
        <f t="shared" si="9"/>
        <v>0.33626524479743447</v>
      </c>
    </row>
    <row r="99" spans="1:7" x14ac:dyDescent="0.25">
      <c r="A99" s="1" t="s">
        <v>98</v>
      </c>
      <c r="B99">
        <f>Planificare_Segment!C97</f>
        <v>9.0250000000000004</v>
      </c>
      <c r="C99">
        <f t="shared" si="5"/>
        <v>10.588436450048672</v>
      </c>
      <c r="D99">
        <f t="shared" si="6"/>
        <v>-1.5634364500486715</v>
      </c>
      <c r="E99">
        <f t="shared" si="7"/>
        <v>1.5634364500486715</v>
      </c>
      <c r="F99">
        <f t="shared" si="8"/>
        <v>2.4443335333407918</v>
      </c>
      <c r="G99" s="6">
        <f t="shared" si="9"/>
        <v>0.17323395568406333</v>
      </c>
    </row>
    <row r="100" spans="1:7" x14ac:dyDescent="0.25">
      <c r="A100" s="1" t="s">
        <v>99</v>
      </c>
      <c r="B100">
        <f>Planificare_Segment!C98</f>
        <v>9.31</v>
      </c>
      <c r="C100">
        <f t="shared" si="5"/>
        <v>9.8577714354459847</v>
      </c>
      <c r="D100">
        <f t="shared" si="6"/>
        <v>-0.54777143544598417</v>
      </c>
      <c r="E100">
        <f t="shared" si="7"/>
        <v>0.54777143544598417</v>
      </c>
      <c r="F100">
        <f t="shared" si="8"/>
        <v>0.30005354549055402</v>
      </c>
      <c r="G100" s="6">
        <f t="shared" si="9"/>
        <v>5.8836888877119672E-2</v>
      </c>
    </row>
    <row r="101" spans="1:7" x14ac:dyDescent="0.25">
      <c r="A101" s="1" t="s">
        <v>100</v>
      </c>
      <c r="B101">
        <f>Planificare_Segment!C99</f>
        <v>4.07</v>
      </c>
      <c r="C101">
        <f t="shared" si="5"/>
        <v>9.6017729112548587</v>
      </c>
      <c r="D101">
        <f t="shared" si="6"/>
        <v>-5.5317729112548584</v>
      </c>
      <c r="E101">
        <f t="shared" si="7"/>
        <v>5.5317729112548584</v>
      </c>
      <c r="F101">
        <f t="shared" si="8"/>
        <v>30.600511541693052</v>
      </c>
      <c r="G101" s="6">
        <f t="shared" si="9"/>
        <v>1.359157963453282</v>
      </c>
    </row>
    <row r="102" spans="1:7" x14ac:dyDescent="0.25">
      <c r="A102" s="1" t="s">
        <v>101</v>
      </c>
      <c r="B102">
        <f>Planificare_Segment!C100</f>
        <v>3</v>
      </c>
      <c r="C102">
        <f t="shared" si="5"/>
        <v>7.0165236452198014</v>
      </c>
      <c r="D102">
        <f t="shared" si="6"/>
        <v>-4.0165236452198014</v>
      </c>
      <c r="E102">
        <f t="shared" si="7"/>
        <v>4.0165236452198014</v>
      </c>
      <c r="F102">
        <f t="shared" si="8"/>
        <v>16.132462192609761</v>
      </c>
      <c r="G102" s="6">
        <f t="shared" si="9"/>
        <v>1.3388412150732671</v>
      </c>
    </row>
    <row r="103" spans="1:7" x14ac:dyDescent="0.25">
      <c r="A103" s="1" t="s">
        <v>102</v>
      </c>
      <c r="B103">
        <f>Planificare_Segment!C101</f>
        <v>4.5019999999999998</v>
      </c>
      <c r="C103">
        <f t="shared" si="5"/>
        <v>5.139419329406258</v>
      </c>
      <c r="D103">
        <f t="shared" si="6"/>
        <v>-0.63741932940625823</v>
      </c>
      <c r="E103">
        <f t="shared" si="7"/>
        <v>0.63741932940625823</v>
      </c>
      <c r="F103">
        <f t="shared" si="8"/>
        <v>0.40630340150072392</v>
      </c>
      <c r="G103" s="6">
        <f t="shared" si="9"/>
        <v>0.14158581284012844</v>
      </c>
    </row>
    <row r="104" spans="1:7" x14ac:dyDescent="0.25">
      <c r="A104" s="1" t="s">
        <v>103</v>
      </c>
      <c r="B104">
        <f>Planificare_Segment!C102</f>
        <v>4.7770000000000001</v>
      </c>
      <c r="C104">
        <f t="shared" si="5"/>
        <v>4.8415242639469867</v>
      </c>
      <c r="D104">
        <f t="shared" si="6"/>
        <v>-6.4524263946986515E-2</v>
      </c>
      <c r="E104">
        <f t="shared" si="7"/>
        <v>6.4524263946986515E-2</v>
      </c>
      <c r="F104">
        <f t="shared" si="8"/>
        <v>4.1633806379003839E-3</v>
      </c>
      <c r="G104" s="6">
        <f t="shared" si="9"/>
        <v>1.3507277359637119E-2</v>
      </c>
    </row>
    <row r="105" spans="1:7" x14ac:dyDescent="0.25">
      <c r="A105" s="1" t="s">
        <v>104</v>
      </c>
      <c r="B105">
        <f>Planificare_Segment!C103</f>
        <v>4.9400000000000004</v>
      </c>
      <c r="C105">
        <f t="shared" si="5"/>
        <v>4.8113691385131485</v>
      </c>
      <c r="D105">
        <f t="shared" si="6"/>
        <v>0.12863086148685188</v>
      </c>
      <c r="E105">
        <f t="shared" si="7"/>
        <v>0.12863086148685188</v>
      </c>
      <c r="F105">
        <f t="shared" si="8"/>
        <v>1.6545898526849675E-2</v>
      </c>
      <c r="G105" s="6">
        <f t="shared" si="9"/>
        <v>2.6038635928512525E-2</v>
      </c>
    </row>
    <row r="106" spans="1:7" x14ac:dyDescent="0.25">
      <c r="A106" s="1" t="s">
        <v>105</v>
      </c>
      <c r="B106">
        <f>Planificare_Segment!C104</f>
        <v>4.97</v>
      </c>
      <c r="C106">
        <f t="shared" si="5"/>
        <v>4.8714841948582404</v>
      </c>
      <c r="D106">
        <f t="shared" si="6"/>
        <v>9.8515805141759394E-2</v>
      </c>
      <c r="E106">
        <f t="shared" si="7"/>
        <v>9.8515805141759394E-2</v>
      </c>
      <c r="F106">
        <f t="shared" si="8"/>
        <v>9.7053638627291067E-3</v>
      </c>
      <c r="G106" s="6">
        <f t="shared" si="9"/>
        <v>1.9822093589891229E-2</v>
      </c>
    </row>
    <row r="107" spans="1:7" x14ac:dyDescent="0.25">
      <c r="A107" s="1" t="s">
        <v>106</v>
      </c>
      <c r="B107">
        <f>Planificare_Segment!C105</f>
        <v>3.915</v>
      </c>
      <c r="C107">
        <f t="shared" si="5"/>
        <v>4.9175251146540262</v>
      </c>
      <c r="D107">
        <f t="shared" si="6"/>
        <v>-1.0025251146540262</v>
      </c>
      <c r="E107">
        <f t="shared" si="7"/>
        <v>1.0025251146540262</v>
      </c>
      <c r="F107">
        <f t="shared" si="8"/>
        <v>1.0050566055120682</v>
      </c>
      <c r="G107" s="6">
        <f t="shared" si="9"/>
        <v>0.25607282622069633</v>
      </c>
    </row>
    <row r="108" spans="1:7" x14ac:dyDescent="0.25">
      <c r="A108" s="1" t="s">
        <v>107</v>
      </c>
      <c r="B108">
        <f>Planificare_Segment!C106</f>
        <v>4.8099999999999996</v>
      </c>
      <c r="C108">
        <f t="shared" si="5"/>
        <v>4.4489994975651825</v>
      </c>
      <c r="D108">
        <f t="shared" si="6"/>
        <v>0.36100050243481707</v>
      </c>
      <c r="E108">
        <f t="shared" si="7"/>
        <v>0.36100050243481707</v>
      </c>
      <c r="F108">
        <f t="shared" si="8"/>
        <v>0.13032136275819037</v>
      </c>
      <c r="G108" s="6">
        <f t="shared" si="9"/>
        <v>7.5052079508277983E-2</v>
      </c>
    </row>
    <row r="109" spans="1:7" x14ac:dyDescent="0.25">
      <c r="A109" s="1" t="s">
        <v>108</v>
      </c>
      <c r="B109">
        <f>Planificare_Segment!C107</f>
        <v>4.79</v>
      </c>
      <c r="C109">
        <f t="shared" si="5"/>
        <v>4.6177114636798926</v>
      </c>
      <c r="D109">
        <f t="shared" si="6"/>
        <v>0.17228853632010743</v>
      </c>
      <c r="E109">
        <f t="shared" si="7"/>
        <v>0.17228853632010743</v>
      </c>
      <c r="F109">
        <f t="shared" si="8"/>
        <v>2.9683339747324979E-2</v>
      </c>
      <c r="G109" s="6">
        <f t="shared" si="9"/>
        <v>3.5968379190001551E-2</v>
      </c>
    </row>
    <row r="110" spans="1:7" x14ac:dyDescent="0.25">
      <c r="A110" s="1" t="s">
        <v>109</v>
      </c>
      <c r="B110">
        <f>Planificare_Segment!C108</f>
        <v>5.085</v>
      </c>
      <c r="C110">
        <f t="shared" si="5"/>
        <v>4.698229738600685</v>
      </c>
      <c r="D110">
        <f t="shared" si="6"/>
        <v>0.38677026139931492</v>
      </c>
      <c r="E110">
        <f t="shared" si="7"/>
        <v>0.38677026139931492</v>
      </c>
      <c r="F110">
        <f t="shared" si="8"/>
        <v>0.1495912351028944</v>
      </c>
      <c r="G110" s="6">
        <f t="shared" si="9"/>
        <v>7.6061015024447384E-2</v>
      </c>
    </row>
    <row r="111" spans="1:7" x14ac:dyDescent="0.25">
      <c r="A111" s="1" t="s">
        <v>110</v>
      </c>
      <c r="B111">
        <f>Planificare_Segment!C109</f>
        <v>4.9550000000000001</v>
      </c>
      <c r="C111">
        <f t="shared" si="5"/>
        <v>4.8789850860178561</v>
      </c>
      <c r="D111">
        <f t="shared" si="6"/>
        <v>7.6014913982143995E-2</v>
      </c>
      <c r="E111">
        <f t="shared" si="7"/>
        <v>7.6014913982143995E-2</v>
      </c>
      <c r="F111">
        <f t="shared" si="8"/>
        <v>5.7782671477127501E-3</v>
      </c>
      <c r="G111" s="6">
        <f t="shared" si="9"/>
        <v>1.5341052266830271E-2</v>
      </c>
    </row>
    <row r="112" spans="1:7" x14ac:dyDescent="0.25">
      <c r="A112" s="1" t="s">
        <v>111</v>
      </c>
      <c r="B112">
        <f>Planificare_Segment!C110</f>
        <v>10.44</v>
      </c>
      <c r="C112">
        <f t="shared" si="5"/>
        <v>4.9145103152224436</v>
      </c>
      <c r="D112">
        <f t="shared" si="6"/>
        <v>5.5254896847775559</v>
      </c>
      <c r="E112">
        <f t="shared" si="7"/>
        <v>5.5254896847775559</v>
      </c>
      <c r="F112">
        <f t="shared" si="8"/>
        <v>30.531036256583175</v>
      </c>
      <c r="G112" s="6">
        <f t="shared" si="9"/>
        <v>0.52926146405915286</v>
      </c>
    </row>
    <row r="113" spans="1:7" x14ac:dyDescent="0.25">
      <c r="A113" s="1" t="s">
        <v>112</v>
      </c>
      <c r="B113">
        <f>Planificare_Segment!C111</f>
        <v>9.9149999999999991</v>
      </c>
      <c r="C113">
        <f t="shared" si="5"/>
        <v>7.4968231435368331</v>
      </c>
      <c r="D113">
        <f t="shared" si="6"/>
        <v>2.418176856463166</v>
      </c>
      <c r="E113">
        <f t="shared" si="7"/>
        <v>2.418176856463166</v>
      </c>
      <c r="F113">
        <f t="shared" si="8"/>
        <v>5.8475793091340798</v>
      </c>
      <c r="G113" s="6">
        <f t="shared" si="9"/>
        <v>0.24389075708150945</v>
      </c>
    </row>
    <row r="114" spans="1:7" x14ac:dyDescent="0.25">
      <c r="A114" s="1" t="s">
        <v>113</v>
      </c>
      <c r="B114">
        <f>Planificare_Segment!C112</f>
        <v>10.33</v>
      </c>
      <c r="C114">
        <f t="shared" si="5"/>
        <v>8.6269472544877672</v>
      </c>
      <c r="D114">
        <f t="shared" si="6"/>
        <v>1.7030527455122328</v>
      </c>
      <c r="E114">
        <f t="shared" si="7"/>
        <v>1.7030527455122328</v>
      </c>
      <c r="F114">
        <f t="shared" si="8"/>
        <v>2.9003886539967541</v>
      </c>
      <c r="G114" s="6">
        <f t="shared" si="9"/>
        <v>0.16486473819092284</v>
      </c>
    </row>
    <row r="115" spans="1:7" x14ac:dyDescent="0.25">
      <c r="A115" s="1" t="s">
        <v>114</v>
      </c>
      <c r="B115">
        <f>Planificare_Segment!C113</f>
        <v>10.119999999999999</v>
      </c>
      <c r="C115">
        <f t="shared" si="5"/>
        <v>9.4228613187467296</v>
      </c>
      <c r="D115">
        <f t="shared" si="6"/>
        <v>0.69713868125326961</v>
      </c>
      <c r="E115">
        <f t="shared" si="7"/>
        <v>0.69713868125326961</v>
      </c>
      <c r="F115">
        <f t="shared" si="8"/>
        <v>0.48600234089954786</v>
      </c>
      <c r="G115" s="6">
        <f t="shared" si="9"/>
        <v>6.8887221467714393E-2</v>
      </c>
    </row>
    <row r="116" spans="1:7" x14ac:dyDescent="0.25">
      <c r="A116" s="1" t="s">
        <v>115</v>
      </c>
      <c r="B116">
        <f>Planificare_Segment!C114</f>
        <v>10.29</v>
      </c>
      <c r="C116">
        <f t="shared" si="5"/>
        <v>9.7486659555147686</v>
      </c>
      <c r="D116">
        <f t="shared" si="6"/>
        <v>0.54133404448523059</v>
      </c>
      <c r="E116">
        <f t="shared" si="7"/>
        <v>0.54133404448523059</v>
      </c>
      <c r="F116">
        <f t="shared" si="8"/>
        <v>0.29304254771873761</v>
      </c>
      <c r="G116" s="6">
        <f t="shared" si="9"/>
        <v>5.2607778861538446E-2</v>
      </c>
    </row>
    <row r="117" spans="1:7" x14ac:dyDescent="0.25">
      <c r="A117" s="1" t="s">
        <v>116</v>
      </c>
      <c r="B117">
        <f>Planificare_Segment!C115</f>
        <v>9.8049999999999997</v>
      </c>
      <c r="C117">
        <f t="shared" si="5"/>
        <v>10.00165599390515</v>
      </c>
      <c r="D117">
        <f t="shared" si="6"/>
        <v>-0.19665599390514998</v>
      </c>
      <c r="E117">
        <f t="shared" si="7"/>
        <v>0.19665599390514998</v>
      </c>
      <c r="F117">
        <f t="shared" si="8"/>
        <v>3.8673579938822387E-2</v>
      </c>
      <c r="G117" s="6">
        <f t="shared" si="9"/>
        <v>2.0056705140759815E-2</v>
      </c>
    </row>
    <row r="118" spans="1:7" x14ac:dyDescent="0.25">
      <c r="A118" s="1" t="s">
        <v>117</v>
      </c>
      <c r="B118">
        <f>Planificare_Segment!C116</f>
        <v>9.5500000000000007</v>
      </c>
      <c r="C118">
        <f t="shared" si="5"/>
        <v>9.9097496969437735</v>
      </c>
      <c r="D118">
        <f t="shared" si="6"/>
        <v>-0.35974969694377279</v>
      </c>
      <c r="E118">
        <f t="shared" si="7"/>
        <v>0.35974969694377279</v>
      </c>
      <c r="F118">
        <f t="shared" si="8"/>
        <v>0.12941984445113636</v>
      </c>
      <c r="G118" s="6">
        <f t="shared" si="9"/>
        <v>3.7670125334426464E-2</v>
      </c>
    </row>
    <row r="119" spans="1:7" x14ac:dyDescent="0.25">
      <c r="A119" s="1"/>
      <c r="C119">
        <f t="shared" si="5"/>
        <v>9.7416222891667896</v>
      </c>
      <c r="D119">
        <f>B119-C119</f>
        <v>-9.7416222891667896</v>
      </c>
      <c r="E119">
        <f>ABS(D119)</f>
        <v>9.7416222891667896</v>
      </c>
      <c r="F119">
        <f>D119^2</f>
        <v>94.899204824791198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19"/>
  <sheetViews>
    <sheetView workbookViewId="0">
      <selection activeCell="G3" sqref="G3"/>
    </sheetView>
  </sheetViews>
  <sheetFormatPr defaultRowHeight="15" x14ac:dyDescent="0.25"/>
  <cols>
    <col min="1" max="1" width="13" bestFit="1" customWidth="1"/>
    <col min="2" max="2" width="18" bestFit="1" customWidth="1"/>
    <col min="3" max="3" width="12" bestFit="1" customWidth="1"/>
    <col min="4" max="4" width="9" bestFit="1" customWidth="1"/>
    <col min="5" max="6" width="12" bestFit="1" customWidth="1"/>
    <col min="7" max="7" width="12" style="6" bestFit="1" customWidth="1"/>
  </cols>
  <sheetData>
    <row r="1" spans="1:9" x14ac:dyDescent="0.25">
      <c r="A1" t="s">
        <v>0</v>
      </c>
      <c r="B1" t="s">
        <v>141</v>
      </c>
      <c r="C1" t="s">
        <v>142</v>
      </c>
      <c r="D1" t="s">
        <v>143</v>
      </c>
      <c r="E1" t="s">
        <v>119</v>
      </c>
      <c r="F1" t="s">
        <v>120</v>
      </c>
      <c r="G1" s="6" t="s">
        <v>121</v>
      </c>
      <c r="I1" t="s">
        <v>122</v>
      </c>
    </row>
    <row r="2" spans="1:9" x14ac:dyDescent="0.25">
      <c r="E2">
        <f>AVERAGE(E7:E118)</f>
        <v>1.6047496332870044</v>
      </c>
      <c r="F2">
        <f>AVERAGE(F7:F118)</f>
        <v>5.5976053597028628</v>
      </c>
      <c r="G2" s="6">
        <f>AVERAGE(G7:G118)</f>
        <v>0.14758267190453295</v>
      </c>
      <c r="I2">
        <v>0.657319033576789</v>
      </c>
    </row>
    <row r="4" spans="1:9" x14ac:dyDescent="0.25">
      <c r="A4" s="1" t="s">
        <v>3</v>
      </c>
      <c r="B4">
        <f>Planificare_Segment!C2</f>
        <v>10.37</v>
      </c>
      <c r="C4">
        <f>B4</f>
        <v>10.37</v>
      </c>
    </row>
    <row r="5" spans="1:9" x14ac:dyDescent="0.25">
      <c r="A5" s="1" t="s">
        <v>4</v>
      </c>
      <c r="B5">
        <f>Planificare_Segment!C3</f>
        <v>13.68</v>
      </c>
      <c r="C5">
        <f>($I$2*B4)+(1-$I$2)*C4</f>
        <v>10.37</v>
      </c>
    </row>
    <row r="6" spans="1:9" x14ac:dyDescent="0.25">
      <c r="A6" s="1" t="s">
        <v>5</v>
      </c>
      <c r="B6">
        <f>Planificare_Segment!C4</f>
        <v>13.89</v>
      </c>
      <c r="C6">
        <f t="shared" ref="C6:C69" si="0">($I$2*B5)+(1-$I$2)*C5</f>
        <v>12.545726001139171</v>
      </c>
    </row>
    <row r="7" spans="1:9" x14ac:dyDescent="0.25">
      <c r="A7" s="1" t="s">
        <v>6</v>
      </c>
      <c r="B7">
        <f>Planificare_Segment!C5</f>
        <v>10.68</v>
      </c>
      <c r="C7">
        <f t="shared" si="0"/>
        <v>13.429342886932776</v>
      </c>
      <c r="D7">
        <f t="shared" ref="D7:D69" si="1">B7-C7</f>
        <v>-2.7493428869327765</v>
      </c>
      <c r="E7">
        <f t="shared" ref="E7:E69" si="2">ABS(D7)</f>
        <v>2.7493428869327765</v>
      </c>
      <c r="F7">
        <f t="shared" ref="F7:F69" si="3">D7^2</f>
        <v>7.5588863099278543</v>
      </c>
      <c r="G7" s="6">
        <f t="shared" ref="G7:G69" si="4">E7/B7</f>
        <v>0.25742910926336859</v>
      </c>
    </row>
    <row r="8" spans="1:9" x14ac:dyDescent="0.25">
      <c r="A8" s="1" t="s">
        <v>7</v>
      </c>
      <c r="B8">
        <f>Planificare_Segment!C6</f>
        <v>17.475000000000001</v>
      </c>
      <c r="C8">
        <f t="shared" si="0"/>
        <v>11.622147477522905</v>
      </c>
      <c r="D8">
        <f t="shared" si="1"/>
        <v>5.8528525224770966</v>
      </c>
      <c r="E8">
        <f t="shared" si="2"/>
        <v>5.8528525224770966</v>
      </c>
      <c r="F8">
        <f t="shared" si="3"/>
        <v>34.255882649866514</v>
      </c>
      <c r="G8" s="6">
        <f t="shared" si="4"/>
        <v>0.33492718297436885</v>
      </c>
    </row>
    <row r="9" spans="1:9" x14ac:dyDescent="0.25">
      <c r="A9" s="1" t="s">
        <v>8</v>
      </c>
      <c r="B9">
        <f>Planificare_Segment!C7</f>
        <v>14.51</v>
      </c>
      <c r="C9">
        <f t="shared" si="0"/>
        <v>15.469338841265021</v>
      </c>
      <c r="D9">
        <f t="shared" si="1"/>
        <v>-0.959338841265021</v>
      </c>
      <c r="E9">
        <f t="shared" si="2"/>
        <v>0.959338841265021</v>
      </c>
      <c r="F9">
        <f t="shared" si="3"/>
        <v>0.92033101235971315</v>
      </c>
      <c r="G9" s="6">
        <f t="shared" si="4"/>
        <v>6.6115702361476292E-2</v>
      </c>
    </row>
    <row r="10" spans="1:9" x14ac:dyDescent="0.25">
      <c r="A10" s="1" t="s">
        <v>9</v>
      </c>
      <c r="B10">
        <f>Planificare_Segment!C8</f>
        <v>16.100000000000001</v>
      </c>
      <c r="C10">
        <f t="shared" si="0"/>
        <v>14.838747161252019</v>
      </c>
      <c r="D10">
        <f t="shared" si="1"/>
        <v>1.261252838747982</v>
      </c>
      <c r="E10">
        <f t="shared" si="2"/>
        <v>1.261252838747982</v>
      </c>
      <c r="F10">
        <f t="shared" si="3"/>
        <v>1.590758723249843</v>
      </c>
      <c r="G10" s="6">
        <f t="shared" si="4"/>
        <v>7.8338685636520619E-2</v>
      </c>
    </row>
    <row r="11" spans="1:9" x14ac:dyDescent="0.25">
      <c r="A11" s="1" t="s">
        <v>10</v>
      </c>
      <c r="B11">
        <f>Planificare_Segment!C9</f>
        <v>16.09</v>
      </c>
      <c r="C11">
        <f t="shared" si="0"/>
        <v>15.667792658313825</v>
      </c>
      <c r="D11">
        <f t="shared" si="1"/>
        <v>0.42220734168617469</v>
      </c>
      <c r="E11">
        <f t="shared" si="2"/>
        <v>0.42220734168617469</v>
      </c>
      <c r="F11">
        <f t="shared" si="3"/>
        <v>0.17825903937370627</v>
      </c>
      <c r="G11" s="6">
        <f t="shared" si="4"/>
        <v>2.6240356848115268E-2</v>
      </c>
    </row>
    <row r="12" spans="1:9" x14ac:dyDescent="0.25">
      <c r="A12" s="1" t="s">
        <v>11</v>
      </c>
      <c r="B12">
        <f>Planificare_Segment!C10</f>
        <v>16.239999999999998</v>
      </c>
      <c r="C12">
        <f t="shared" si="0"/>
        <v>15.945317580120008</v>
      </c>
      <c r="D12">
        <f t="shared" si="1"/>
        <v>0.29468241987999022</v>
      </c>
      <c r="E12">
        <f t="shared" si="2"/>
        <v>0.29468241987999022</v>
      </c>
      <c r="F12">
        <f t="shared" si="3"/>
        <v>8.6837728586326851E-2</v>
      </c>
      <c r="G12" s="6">
        <f t="shared" si="4"/>
        <v>1.8145469204432899E-2</v>
      </c>
    </row>
    <row r="13" spans="1:9" x14ac:dyDescent="0.25">
      <c r="A13" s="1" t="s">
        <v>12</v>
      </c>
      <c r="B13">
        <f>Planificare_Segment!C11</f>
        <v>16.25</v>
      </c>
      <c r="C13">
        <f t="shared" si="0"/>
        <v>16.139017943567595</v>
      </c>
      <c r="D13">
        <f t="shared" si="1"/>
        <v>0.11098205643240533</v>
      </c>
      <c r="E13">
        <f t="shared" si="2"/>
        <v>0.11098205643240533</v>
      </c>
      <c r="F13">
        <f t="shared" si="3"/>
        <v>1.2317016849965601E-2</v>
      </c>
      <c r="G13" s="6">
        <f t="shared" si="4"/>
        <v>6.8296650112249432E-3</v>
      </c>
    </row>
    <row r="14" spans="1:9" x14ac:dyDescent="0.25">
      <c r="A14" s="1" t="s">
        <v>13</v>
      </c>
      <c r="B14">
        <f>Planificare_Segment!C12</f>
        <v>16.295000000000002</v>
      </c>
      <c r="C14">
        <f t="shared" si="0"/>
        <v>16.21196856164611</v>
      </c>
      <c r="D14">
        <f t="shared" si="1"/>
        <v>8.3031438353891929E-2</v>
      </c>
      <c r="E14">
        <f t="shared" si="2"/>
        <v>8.3031438353891929E-2</v>
      </c>
      <c r="F14">
        <f t="shared" si="3"/>
        <v>6.8942197551161554E-3</v>
      </c>
      <c r="G14" s="6">
        <f t="shared" si="4"/>
        <v>5.0955163150593384E-3</v>
      </c>
    </row>
    <row r="15" spans="1:9" x14ac:dyDescent="0.25">
      <c r="A15" s="1" t="s">
        <v>14</v>
      </c>
      <c r="B15">
        <f>Planificare_Segment!C13</f>
        <v>16.5</v>
      </c>
      <c r="C15">
        <f t="shared" si="0"/>
        <v>16.26654670646138</v>
      </c>
      <c r="D15">
        <f t="shared" si="1"/>
        <v>0.23345329353861999</v>
      </c>
      <c r="E15">
        <f t="shared" si="2"/>
        <v>0.23345329353861999</v>
      </c>
      <c r="F15">
        <f t="shared" si="3"/>
        <v>5.4500440264029067E-2</v>
      </c>
      <c r="G15" s="6">
        <f t="shared" si="4"/>
        <v>1.414868445688606E-2</v>
      </c>
    </row>
    <row r="16" spans="1:9" x14ac:dyDescent="0.25">
      <c r="A16" s="1" t="s">
        <v>15</v>
      </c>
      <c r="B16">
        <f>Planificare_Segment!C14</f>
        <v>16.420000000000002</v>
      </c>
      <c r="C16">
        <f t="shared" si="0"/>
        <v>16.419999999755504</v>
      </c>
      <c r="D16">
        <f t="shared" si="1"/>
        <v>2.4449775537505047E-10</v>
      </c>
      <c r="E16">
        <f t="shared" si="2"/>
        <v>2.4449775537505047E-10</v>
      </c>
      <c r="F16">
        <f t="shared" si="3"/>
        <v>5.9779152383438023E-20</v>
      </c>
      <c r="G16" s="6">
        <f t="shared" si="4"/>
        <v>1.4890240887640099E-11</v>
      </c>
    </row>
    <row r="17" spans="1:7" x14ac:dyDescent="0.25">
      <c r="A17" s="1" t="s">
        <v>16</v>
      </c>
      <c r="B17">
        <f>Planificare_Segment!C15</f>
        <v>11.85</v>
      </c>
      <c r="C17">
        <f t="shared" si="0"/>
        <v>16.419999999916218</v>
      </c>
      <c r="D17">
        <f t="shared" si="1"/>
        <v>-4.5699999999162184</v>
      </c>
      <c r="E17">
        <f t="shared" si="2"/>
        <v>4.5699999999162184</v>
      </c>
      <c r="F17">
        <f t="shared" si="3"/>
        <v>20.884899999234236</v>
      </c>
      <c r="G17" s="6">
        <f t="shared" si="4"/>
        <v>0.38565400843174841</v>
      </c>
    </row>
    <row r="18" spans="1:7" x14ac:dyDescent="0.25">
      <c r="A18" s="1" t="s">
        <v>17</v>
      </c>
      <c r="B18">
        <f>Planificare_Segment!C16</f>
        <v>14.925700000000001</v>
      </c>
      <c r="C18">
        <f t="shared" si="0"/>
        <v>13.416052016525363</v>
      </c>
      <c r="D18">
        <f t="shared" si="1"/>
        <v>1.5096479834746379</v>
      </c>
      <c r="E18">
        <f t="shared" si="2"/>
        <v>1.5096479834746379</v>
      </c>
      <c r="F18">
        <f t="shared" si="3"/>
        <v>2.2790370340090407</v>
      </c>
      <c r="G18" s="6">
        <f t="shared" si="4"/>
        <v>0.10114419983482435</v>
      </c>
    </row>
    <row r="19" spans="1:7" x14ac:dyDescent="0.25">
      <c r="A19" s="1" t="s">
        <v>18</v>
      </c>
      <c r="B19">
        <f>Planificare_Segment!C17</f>
        <v>9.7149999999999999</v>
      </c>
      <c r="C19">
        <f t="shared" si="0"/>
        <v>14.408372370064061</v>
      </c>
      <c r="D19">
        <f t="shared" si="1"/>
        <v>-4.6933723700640613</v>
      </c>
      <c r="E19">
        <f t="shared" si="2"/>
        <v>4.6933723700640613</v>
      </c>
      <c r="F19">
        <f t="shared" si="3"/>
        <v>22.027744204080744</v>
      </c>
      <c r="G19" s="6">
        <f t="shared" si="4"/>
        <v>0.48310575090726315</v>
      </c>
    </row>
    <row r="20" spans="1:7" x14ac:dyDescent="0.25">
      <c r="A20" s="1" t="s">
        <v>19</v>
      </c>
      <c r="B20">
        <f>Planificare_Segment!C18</f>
        <v>13.76</v>
      </c>
      <c r="C20">
        <f t="shared" si="0"/>
        <v>11.323329379557549</v>
      </c>
      <c r="D20">
        <f t="shared" si="1"/>
        <v>2.4366706204424506</v>
      </c>
      <c r="E20">
        <f t="shared" si="2"/>
        <v>2.4366706204424506</v>
      </c>
      <c r="F20">
        <f t="shared" si="3"/>
        <v>5.9373637125273975</v>
      </c>
      <c r="G20" s="6">
        <f t="shared" si="4"/>
        <v>0.17708362067168973</v>
      </c>
    </row>
    <row r="21" spans="1:7" x14ac:dyDescent="0.25">
      <c r="A21" s="1" t="s">
        <v>20</v>
      </c>
      <c r="B21">
        <f>Planificare_Segment!C19</f>
        <v>13.244999999999999</v>
      </c>
      <c r="C21">
        <f t="shared" si="0"/>
        <v>12.924999356931735</v>
      </c>
      <c r="D21">
        <f t="shared" si="1"/>
        <v>0.32000064306826381</v>
      </c>
      <c r="E21">
        <f t="shared" si="2"/>
        <v>0.32000064306826381</v>
      </c>
      <c r="F21">
        <f t="shared" si="3"/>
        <v>0.10240041156410237</v>
      </c>
      <c r="G21" s="6">
        <f t="shared" si="4"/>
        <v>2.4160108951926298E-2</v>
      </c>
    </row>
    <row r="22" spans="1:7" x14ac:dyDescent="0.25">
      <c r="A22" s="1" t="s">
        <v>21</v>
      </c>
      <c r="B22">
        <f>Planificare_Segment!C20</f>
        <v>13.395</v>
      </c>
      <c r="C22">
        <f t="shared" si="0"/>
        <v>13.135341870377317</v>
      </c>
      <c r="D22">
        <f t="shared" si="1"/>
        <v>0.25965812962268231</v>
      </c>
      <c r="E22">
        <f t="shared" si="2"/>
        <v>0.25965812962268231</v>
      </c>
      <c r="F22">
        <f t="shared" si="3"/>
        <v>6.7422344279149685E-2</v>
      </c>
      <c r="G22" s="6">
        <f t="shared" si="4"/>
        <v>1.9384705458953513E-2</v>
      </c>
    </row>
    <row r="23" spans="1:7" x14ac:dyDescent="0.25">
      <c r="A23" s="1" t="s">
        <v>22</v>
      </c>
      <c r="B23">
        <f>Planificare_Segment!C21</f>
        <v>14.14</v>
      </c>
      <c r="C23">
        <f t="shared" si="0"/>
        <v>13.306020101201256</v>
      </c>
      <c r="D23">
        <f t="shared" si="1"/>
        <v>0.83397989879874501</v>
      </c>
      <c r="E23">
        <f t="shared" si="2"/>
        <v>0.83397989879874501</v>
      </c>
      <c r="F23">
        <f t="shared" si="3"/>
        <v>0.69552247160036496</v>
      </c>
      <c r="G23" s="6">
        <f t="shared" si="4"/>
        <v>5.8980190862711807E-2</v>
      </c>
    </row>
    <row r="24" spans="1:7" x14ac:dyDescent="0.25">
      <c r="A24" s="1" t="s">
        <v>23</v>
      </c>
      <c r="B24">
        <f>Planificare_Segment!C22</f>
        <v>14.256</v>
      </c>
      <c r="C24">
        <f t="shared" si="0"/>
        <v>13.854210962302115</v>
      </c>
      <c r="D24">
        <f t="shared" si="1"/>
        <v>0.40178903769788477</v>
      </c>
      <c r="E24">
        <f t="shared" si="2"/>
        <v>0.40178903769788477</v>
      </c>
      <c r="F24">
        <f t="shared" si="3"/>
        <v>0.16143443081419226</v>
      </c>
      <c r="G24" s="6">
        <f t="shared" si="4"/>
        <v>2.8183855057371265E-2</v>
      </c>
    </row>
    <row r="25" spans="1:7" x14ac:dyDescent="0.25">
      <c r="A25" s="1" t="s">
        <v>24</v>
      </c>
      <c r="B25">
        <f>Planificare_Segment!C23</f>
        <v>7.57</v>
      </c>
      <c r="C25">
        <f t="shared" si="0"/>
        <v>14.118314544263436</v>
      </c>
      <c r="D25">
        <f t="shared" si="1"/>
        <v>-6.5483145442634356</v>
      </c>
      <c r="E25">
        <f t="shared" si="2"/>
        <v>6.5483145442634356</v>
      </c>
      <c r="F25">
        <f t="shared" si="3"/>
        <v>42.88042337061205</v>
      </c>
      <c r="G25" s="6">
        <f t="shared" si="4"/>
        <v>0.86503494640203904</v>
      </c>
    </row>
    <row r="26" spans="1:7" x14ac:dyDescent="0.25">
      <c r="A26" s="1" t="s">
        <v>25</v>
      </c>
      <c r="B26">
        <f>Planificare_Segment!C24</f>
        <v>12.61</v>
      </c>
      <c r="C26">
        <f t="shared" si="0"/>
        <v>9.8139827564713613</v>
      </c>
      <c r="D26">
        <f t="shared" si="1"/>
        <v>2.7960172435286381</v>
      </c>
      <c r="E26">
        <f t="shared" si="2"/>
        <v>2.7960172435286381</v>
      </c>
      <c r="F26">
        <f t="shared" si="3"/>
        <v>7.8177124261094839</v>
      </c>
      <c r="G26" s="6">
        <f t="shared" si="4"/>
        <v>0.2217301541259824</v>
      </c>
    </row>
    <row r="27" spans="1:7" x14ac:dyDescent="0.25">
      <c r="A27" s="1" t="s">
        <v>26</v>
      </c>
      <c r="B27">
        <f>Planificare_Segment!C25</f>
        <v>14.84</v>
      </c>
      <c r="C27">
        <f t="shared" si="0"/>
        <v>11.651858108851643</v>
      </c>
      <c r="D27">
        <f t="shared" si="1"/>
        <v>3.1881418911483568</v>
      </c>
      <c r="E27">
        <f t="shared" si="2"/>
        <v>3.1881418911483568</v>
      </c>
      <c r="F27">
        <f t="shared" si="3"/>
        <v>10.164248718095021</v>
      </c>
      <c r="G27" s="6">
        <f t="shared" si="4"/>
        <v>0.21483435924180302</v>
      </c>
    </row>
    <row r="28" spans="1:7" x14ac:dyDescent="0.25">
      <c r="A28" s="1" t="s">
        <v>27</v>
      </c>
      <c r="B28">
        <f>Planificare_Segment!C26</f>
        <v>15.54</v>
      </c>
      <c r="C28">
        <f t="shared" si="0"/>
        <v>13.747484455646958</v>
      </c>
      <c r="D28">
        <f t="shared" si="1"/>
        <v>1.7925155443530407</v>
      </c>
      <c r="E28">
        <f t="shared" si="2"/>
        <v>1.7925155443530407</v>
      </c>
      <c r="F28">
        <f t="shared" si="3"/>
        <v>3.2131119767472778</v>
      </c>
      <c r="G28" s="6">
        <f t="shared" si="4"/>
        <v>0.11534849062760881</v>
      </c>
    </row>
    <row r="29" spans="1:7" x14ac:dyDescent="0.25">
      <c r="A29" s="1" t="s">
        <v>28</v>
      </c>
      <c r="B29">
        <f>Planificare_Segment!C27</f>
        <v>15.375</v>
      </c>
      <c r="C29">
        <f t="shared" si="0"/>
        <v>14.92573904093247</v>
      </c>
      <c r="D29">
        <f t="shared" si="1"/>
        <v>0.44926095906753005</v>
      </c>
      <c r="E29">
        <f t="shared" si="2"/>
        <v>0.44926095906753005</v>
      </c>
      <c r="F29">
        <f t="shared" si="3"/>
        <v>0.20183540934227692</v>
      </c>
      <c r="G29" s="6">
        <f t="shared" si="4"/>
        <v>2.9220224980001954E-2</v>
      </c>
    </row>
    <row r="30" spans="1:7" x14ac:dyDescent="0.25">
      <c r="A30" s="1" t="s">
        <v>29</v>
      </c>
      <c r="B30">
        <f>Planificare_Segment!C28</f>
        <v>15.234999999999999</v>
      </c>
      <c r="C30">
        <f t="shared" si="0"/>
        <v>15.221046820370521</v>
      </c>
      <c r="D30">
        <f t="shared" si="1"/>
        <v>1.3953179629478285E-2</v>
      </c>
      <c r="E30">
        <f t="shared" si="2"/>
        <v>1.3953179629478285E-2</v>
      </c>
      <c r="F30">
        <f t="shared" si="3"/>
        <v>1.9469122177248778E-4</v>
      </c>
      <c r="G30" s="6">
        <f t="shared" si="4"/>
        <v>9.1586344794737683E-4</v>
      </c>
    </row>
    <row r="31" spans="1:7" x14ac:dyDescent="0.25">
      <c r="A31" s="1" t="s">
        <v>30</v>
      </c>
      <c r="B31">
        <f>Planificare_Segment!C29</f>
        <v>15.35</v>
      </c>
      <c r="C31">
        <f t="shared" si="0"/>
        <v>15.230218510919892</v>
      </c>
      <c r="D31">
        <f t="shared" si="1"/>
        <v>0.11978148908010766</v>
      </c>
      <c r="E31">
        <f t="shared" si="2"/>
        <v>0.11978148908010766</v>
      </c>
      <c r="F31">
        <f t="shared" si="3"/>
        <v>1.4347605126247951E-2</v>
      </c>
      <c r="G31" s="6">
        <f t="shared" si="4"/>
        <v>7.8033543374662973E-3</v>
      </c>
    </row>
    <row r="32" spans="1:7" x14ac:dyDescent="0.25">
      <c r="A32" s="1" t="s">
        <v>31</v>
      </c>
      <c r="B32">
        <f>Planificare_Segment!C30</f>
        <v>15.92</v>
      </c>
      <c r="C32">
        <f t="shared" si="0"/>
        <v>15.308953163562418</v>
      </c>
      <c r="D32">
        <f t="shared" si="1"/>
        <v>0.61104683643758229</v>
      </c>
      <c r="E32">
        <f t="shared" si="2"/>
        <v>0.61104683643758229</v>
      </c>
      <c r="F32">
        <f t="shared" si="3"/>
        <v>0.37337823632037742</v>
      </c>
      <c r="G32" s="6">
        <f t="shared" si="4"/>
        <v>3.838233897220994E-2</v>
      </c>
    </row>
    <row r="33" spans="1:7" x14ac:dyDescent="0.25">
      <c r="A33" s="1" t="s">
        <v>32</v>
      </c>
      <c r="B33">
        <f>Planificare_Segment!C31</f>
        <v>16.155000000000001</v>
      </c>
      <c r="C33">
        <f t="shared" si="0"/>
        <v>15.710605879559722</v>
      </c>
      <c r="D33">
        <f t="shared" si="1"/>
        <v>0.44439412044027904</v>
      </c>
      <c r="E33">
        <f t="shared" si="2"/>
        <v>0.44439412044027904</v>
      </c>
      <c r="F33">
        <f t="shared" si="3"/>
        <v>0.19748613428188924</v>
      </c>
      <c r="G33" s="6">
        <f t="shared" si="4"/>
        <v>2.7508147350063697E-2</v>
      </c>
    </row>
    <row r="34" spans="1:7" x14ac:dyDescent="0.25">
      <c r="A34" s="1" t="s">
        <v>33</v>
      </c>
      <c r="B34">
        <f>Planificare_Segment!C32</f>
        <v>15.86</v>
      </c>
      <c r="C34">
        <f t="shared" si="0"/>
        <v>16.002714593334733</v>
      </c>
      <c r="D34">
        <f t="shared" si="1"/>
        <v>-0.14271459333473402</v>
      </c>
      <c r="E34">
        <f t="shared" si="2"/>
        <v>0.14271459333473402</v>
      </c>
      <c r="F34">
        <f t="shared" si="3"/>
        <v>2.0367455150698509E-2</v>
      </c>
      <c r="G34" s="6">
        <f t="shared" si="4"/>
        <v>8.998398066502775E-3</v>
      </c>
    </row>
    <row r="35" spans="1:7" x14ac:dyDescent="0.25">
      <c r="A35" s="1" t="s">
        <v>34</v>
      </c>
      <c r="B35">
        <f>Planificare_Segment!C33</f>
        <v>16.52</v>
      </c>
      <c r="C35">
        <f t="shared" si="0"/>
        <v>15.908905574766642</v>
      </c>
      <c r="D35">
        <f t="shared" si="1"/>
        <v>0.61109442523335744</v>
      </c>
      <c r="E35">
        <f t="shared" si="2"/>
        <v>0.61109442523335744</v>
      </c>
      <c r="F35">
        <f t="shared" si="3"/>
        <v>0.37343639655128746</v>
      </c>
      <c r="G35" s="6">
        <f t="shared" si="4"/>
        <v>3.6991187968120912E-2</v>
      </c>
    </row>
    <row r="36" spans="1:7" x14ac:dyDescent="0.25">
      <c r="A36" s="1" t="s">
        <v>35</v>
      </c>
      <c r="B36">
        <f>Planificare_Segment!C34</f>
        <v>15.37</v>
      </c>
      <c r="C36">
        <f t="shared" si="0"/>
        <v>16.310589571785194</v>
      </c>
      <c r="D36">
        <f t="shared" si="1"/>
        <v>-0.94058957178519442</v>
      </c>
      <c r="E36">
        <f t="shared" si="2"/>
        <v>0.94058957178519442</v>
      </c>
      <c r="F36">
        <f t="shared" si="3"/>
        <v>0.88470874255105536</v>
      </c>
      <c r="G36" s="6">
        <f t="shared" si="4"/>
        <v>6.1196458801899445E-2</v>
      </c>
    </row>
    <row r="37" spans="1:7" x14ac:dyDescent="0.25">
      <c r="A37" s="1" t="s">
        <v>36</v>
      </c>
      <c r="B37">
        <f>Planificare_Segment!C35</f>
        <v>16.059999999999999</v>
      </c>
      <c r="C37">
        <f t="shared" si="0"/>
        <v>15.692322143466944</v>
      </c>
      <c r="D37">
        <f t="shared" si="1"/>
        <v>0.36767785653305474</v>
      </c>
      <c r="E37">
        <f t="shared" si="2"/>
        <v>0.36767785653305474</v>
      </c>
      <c r="F37">
        <f t="shared" si="3"/>
        <v>0.13518700618474158</v>
      </c>
      <c r="G37" s="6">
        <f t="shared" si="4"/>
        <v>2.289401348275559E-2</v>
      </c>
    </row>
    <row r="38" spans="1:7" x14ac:dyDescent="0.25">
      <c r="A38" s="1" t="s">
        <v>37</v>
      </c>
      <c r="B38">
        <f>Planificare_Segment!C36</f>
        <v>22.36</v>
      </c>
      <c r="C38">
        <f t="shared" si="0"/>
        <v>15.934003796790837</v>
      </c>
      <c r="D38">
        <f t="shared" si="1"/>
        <v>6.4259962032091629</v>
      </c>
      <c r="E38">
        <f t="shared" si="2"/>
        <v>6.4259962032091629</v>
      </c>
      <c r="F38">
        <f t="shared" si="3"/>
        <v>41.293427203658574</v>
      </c>
      <c r="G38" s="6">
        <f t="shared" si="4"/>
        <v>0.28738802339933645</v>
      </c>
    </row>
    <row r="39" spans="1:7" x14ac:dyDescent="0.25">
      <c r="A39" s="1" t="s">
        <v>38</v>
      </c>
      <c r="B39">
        <f>Planificare_Segment!C37</f>
        <v>15.45</v>
      </c>
      <c r="C39">
        <f t="shared" si="0"/>
        <v>20.157933410852397</v>
      </c>
      <c r="D39">
        <f t="shared" si="1"/>
        <v>-4.707933410852398</v>
      </c>
      <c r="E39">
        <f t="shared" si="2"/>
        <v>4.707933410852398</v>
      </c>
      <c r="F39">
        <f t="shared" si="3"/>
        <v>22.164637001020296</v>
      </c>
      <c r="G39" s="6">
        <f t="shared" si="4"/>
        <v>0.3047206091166601</v>
      </c>
    </row>
    <row r="40" spans="1:7" x14ac:dyDescent="0.25">
      <c r="A40" s="1" t="s">
        <v>39</v>
      </c>
      <c r="B40">
        <f>Planificare_Segment!C38</f>
        <v>18.355</v>
      </c>
      <c r="C40">
        <f t="shared" si="0"/>
        <v>17.063319171087024</v>
      </c>
      <c r="D40">
        <f t="shared" si="1"/>
        <v>1.2916808289129769</v>
      </c>
      <c r="E40">
        <f t="shared" si="2"/>
        <v>1.2916808289129769</v>
      </c>
      <c r="F40">
        <f t="shared" si="3"/>
        <v>1.6684393637813151</v>
      </c>
      <c r="G40" s="6">
        <f t="shared" si="4"/>
        <v>7.0372150853335702E-2</v>
      </c>
    </row>
    <row r="41" spans="1:7" x14ac:dyDescent="0.25">
      <c r="A41" s="1" t="s">
        <v>40</v>
      </c>
      <c r="B41">
        <f>Planificare_Segment!C39</f>
        <v>16.22</v>
      </c>
      <c r="C41">
        <f t="shared" si="0"/>
        <v>17.912365565237767</v>
      </c>
      <c r="D41">
        <f t="shared" si="1"/>
        <v>-1.6923655652377683</v>
      </c>
      <c r="E41">
        <f t="shared" si="2"/>
        <v>1.6923655652377683</v>
      </c>
      <c r="F41">
        <f t="shared" si="3"/>
        <v>2.8641012064025508</v>
      </c>
      <c r="G41" s="6">
        <f t="shared" si="4"/>
        <v>0.10433819761021999</v>
      </c>
    </row>
    <row r="42" spans="1:7" x14ac:dyDescent="0.25">
      <c r="A42" s="1" t="s">
        <v>41</v>
      </c>
      <c r="B42">
        <f>Planificare_Segment!C40</f>
        <v>16.015000000000001</v>
      </c>
      <c r="C42">
        <f t="shared" si="0"/>
        <v>16.799941467437041</v>
      </c>
      <c r="D42">
        <f t="shared" si="1"/>
        <v>-0.78494146743704007</v>
      </c>
      <c r="E42">
        <f t="shared" si="2"/>
        <v>0.78494146743704007</v>
      </c>
      <c r="F42">
        <f t="shared" si="3"/>
        <v>0.61613310730221382</v>
      </c>
      <c r="G42" s="6">
        <f t="shared" si="4"/>
        <v>4.9012892128444584E-2</v>
      </c>
    </row>
    <row r="43" spans="1:7" x14ac:dyDescent="0.25">
      <c r="A43" s="1" t="s">
        <v>42</v>
      </c>
      <c r="B43">
        <f>Planificare_Segment!C41</f>
        <v>11.02</v>
      </c>
      <c r="C43">
        <f t="shared" si="0"/>
        <v>16.28398450064698</v>
      </c>
      <c r="D43">
        <f t="shared" si="1"/>
        <v>-5.2639845006469805</v>
      </c>
      <c r="E43">
        <f t="shared" si="2"/>
        <v>5.2639845006469805</v>
      </c>
      <c r="F43">
        <f t="shared" si="3"/>
        <v>27.709532823051642</v>
      </c>
      <c r="G43" s="6">
        <f t="shared" si="4"/>
        <v>0.47767554452331951</v>
      </c>
    </row>
    <row r="44" spans="1:7" x14ac:dyDescent="0.25">
      <c r="A44" s="1" t="s">
        <v>43</v>
      </c>
      <c r="B44">
        <f>Planificare_Segment!C42</f>
        <v>15.66</v>
      </c>
      <c r="C44">
        <f t="shared" si="0"/>
        <v>12.823867295918511</v>
      </c>
      <c r="D44">
        <f t="shared" si="1"/>
        <v>2.8361327040814892</v>
      </c>
      <c r="E44">
        <f t="shared" si="2"/>
        <v>2.8361327040814892</v>
      </c>
      <c r="F44">
        <f t="shared" si="3"/>
        <v>8.0436487151605807</v>
      </c>
      <c r="G44" s="6">
        <f t="shared" si="4"/>
        <v>0.18110681379830709</v>
      </c>
    </row>
    <row r="45" spans="1:7" x14ac:dyDescent="0.25">
      <c r="A45" s="1" t="s">
        <v>44</v>
      </c>
      <c r="B45">
        <f>Planificare_Segment!C43</f>
        <v>14.484999999999999</v>
      </c>
      <c r="C45">
        <f t="shared" si="0"/>
        <v>14.688111304060882</v>
      </c>
      <c r="D45">
        <f t="shared" si="1"/>
        <v>-0.20311130406088296</v>
      </c>
      <c r="E45">
        <f t="shared" si="2"/>
        <v>0.20311130406088296</v>
      </c>
      <c r="F45">
        <f t="shared" si="3"/>
        <v>4.1254201837312453E-2</v>
      </c>
      <c r="G45" s="6">
        <f t="shared" si="4"/>
        <v>1.4022181847489332E-2</v>
      </c>
    </row>
    <row r="46" spans="1:7" x14ac:dyDescent="0.25">
      <c r="A46" s="1" t="s">
        <v>45</v>
      </c>
      <c r="B46">
        <f>Planificare_Segment!C44</f>
        <v>15.035</v>
      </c>
      <c r="C46">
        <f t="shared" si="0"/>
        <v>14.554602377967061</v>
      </c>
      <c r="D46">
        <f t="shared" si="1"/>
        <v>0.4803976220329389</v>
      </c>
      <c r="E46">
        <f t="shared" si="2"/>
        <v>0.4803976220329389</v>
      </c>
      <c r="F46">
        <f t="shared" si="3"/>
        <v>0.23078187525490243</v>
      </c>
      <c r="G46" s="6">
        <f t="shared" si="4"/>
        <v>3.1951953577182501E-2</v>
      </c>
    </row>
    <row r="47" spans="1:7" x14ac:dyDescent="0.25">
      <c r="A47" s="1" t="s">
        <v>46</v>
      </c>
      <c r="B47">
        <f>Planificare_Segment!C45</f>
        <v>14.82</v>
      </c>
      <c r="C47">
        <f t="shared" si="0"/>
        <v>14.870376878614341</v>
      </c>
      <c r="D47">
        <f t="shared" si="1"/>
        <v>-5.037687861434037E-2</v>
      </c>
      <c r="E47">
        <f t="shared" si="2"/>
        <v>5.037687861434037E-2</v>
      </c>
      <c r="F47">
        <f t="shared" si="3"/>
        <v>2.537829898923984E-3</v>
      </c>
      <c r="G47" s="6">
        <f t="shared" si="4"/>
        <v>3.3992495691187834E-3</v>
      </c>
    </row>
    <row r="48" spans="1:7" x14ac:dyDescent="0.25">
      <c r="A48" s="1" t="s">
        <v>47</v>
      </c>
      <c r="B48">
        <f>Planificare_Segment!C46</f>
        <v>15</v>
      </c>
      <c r="C48">
        <f t="shared" si="0"/>
        <v>14.837263197448948</v>
      </c>
      <c r="D48">
        <f t="shared" si="1"/>
        <v>0.16273680255105205</v>
      </c>
      <c r="E48">
        <f t="shared" si="2"/>
        <v>0.16273680255105205</v>
      </c>
      <c r="F48">
        <f t="shared" si="3"/>
        <v>2.6483266904540101E-2</v>
      </c>
      <c r="G48" s="6">
        <f t="shared" si="4"/>
        <v>1.0849120170070137E-2</v>
      </c>
    </row>
    <row r="49" spans="1:7" x14ac:dyDescent="0.25">
      <c r="A49" s="1" t="s">
        <v>48</v>
      </c>
      <c r="B49">
        <f>Planificare_Segment!C47</f>
        <v>15.24</v>
      </c>
      <c r="C49">
        <f t="shared" si="0"/>
        <v>14.944233195229183</v>
      </c>
      <c r="D49">
        <f t="shared" si="1"/>
        <v>0.29576680477081752</v>
      </c>
      <c r="E49">
        <f t="shared" si="2"/>
        <v>0.29576680477081752</v>
      </c>
      <c r="F49">
        <f t="shared" si="3"/>
        <v>8.7478002804338886E-2</v>
      </c>
      <c r="G49" s="6">
        <f t="shared" si="4"/>
        <v>1.9407270654253118E-2</v>
      </c>
    </row>
    <row r="50" spans="1:7" x14ac:dyDescent="0.25">
      <c r="A50" s="1" t="s">
        <v>49</v>
      </c>
      <c r="B50">
        <f>Planificare_Segment!C48</f>
        <v>12.925000000000001</v>
      </c>
      <c r="C50">
        <f t="shared" si="0"/>
        <v>15.138646345505233</v>
      </c>
      <c r="D50">
        <f t="shared" si="1"/>
        <v>-2.2136463455052322</v>
      </c>
      <c r="E50">
        <f t="shared" si="2"/>
        <v>2.2136463455052322</v>
      </c>
      <c r="F50">
        <f t="shared" si="3"/>
        <v>4.9002301429686694</v>
      </c>
      <c r="G50" s="6">
        <f t="shared" si="4"/>
        <v>0.17126857605456342</v>
      </c>
    </row>
    <row r="51" spans="1:7" x14ac:dyDescent="0.25">
      <c r="A51" s="1" t="s">
        <v>50</v>
      </c>
      <c r="B51">
        <f>Planificare_Segment!C49</f>
        <v>7.6875</v>
      </c>
      <c r="C51">
        <f t="shared" si="0"/>
        <v>13.683574468996943</v>
      </c>
      <c r="D51">
        <f t="shared" si="1"/>
        <v>-5.9960744689969427</v>
      </c>
      <c r="E51">
        <f t="shared" si="2"/>
        <v>5.9960744689969427</v>
      </c>
      <c r="F51">
        <f t="shared" si="3"/>
        <v>35.952909037756967</v>
      </c>
      <c r="G51" s="6">
        <f t="shared" si="4"/>
        <v>0.77997716669878925</v>
      </c>
    </row>
    <row r="52" spans="1:7" x14ac:dyDescent="0.25">
      <c r="A52" s="1" t="s">
        <v>51</v>
      </c>
      <c r="B52">
        <f>Planificare_Segment!C50</f>
        <v>14.33</v>
      </c>
      <c r="C52">
        <f t="shared" si="0"/>
        <v>9.742240593781414</v>
      </c>
      <c r="D52">
        <f t="shared" si="1"/>
        <v>4.587759406218586</v>
      </c>
      <c r="E52">
        <f t="shared" si="2"/>
        <v>4.587759406218586</v>
      </c>
      <c r="F52">
        <f t="shared" si="3"/>
        <v>21.047536369347114</v>
      </c>
      <c r="G52" s="6">
        <f t="shared" si="4"/>
        <v>0.3201506912922949</v>
      </c>
    </row>
    <row r="53" spans="1:7" x14ac:dyDescent="0.25">
      <c r="A53" s="1" t="s">
        <v>52</v>
      </c>
      <c r="B53">
        <f>Planificare_Segment!C51</f>
        <v>11.5</v>
      </c>
      <c r="C53">
        <f t="shared" si="0"/>
        <v>12.757862172959838</v>
      </c>
      <c r="D53">
        <f t="shared" si="1"/>
        <v>-1.2578621729598378</v>
      </c>
      <c r="E53">
        <f t="shared" si="2"/>
        <v>1.2578621729598378</v>
      </c>
      <c r="F53">
        <f t="shared" si="3"/>
        <v>1.5822172461632449</v>
      </c>
      <c r="G53" s="6">
        <f t="shared" si="4"/>
        <v>0.10937931938781198</v>
      </c>
    </row>
    <row r="54" spans="1:7" x14ac:dyDescent="0.25">
      <c r="A54" s="1" t="s">
        <v>53</v>
      </c>
      <c r="B54">
        <f>Planificare_Segment!C52</f>
        <v>12.845000000000001</v>
      </c>
      <c r="C54">
        <f t="shared" si="0"/>
        <v>11.931045425057077</v>
      </c>
      <c r="D54">
        <f t="shared" si="1"/>
        <v>0.91395457494292387</v>
      </c>
      <c r="E54">
        <f t="shared" si="2"/>
        <v>0.91395457494292387</v>
      </c>
      <c r="F54">
        <f t="shared" si="3"/>
        <v>0.83531296505910069</v>
      </c>
      <c r="G54" s="6">
        <f t="shared" si="4"/>
        <v>7.1152555464610648E-2</v>
      </c>
    </row>
    <row r="55" spans="1:7" x14ac:dyDescent="0.25">
      <c r="A55" s="1" t="s">
        <v>54</v>
      </c>
      <c r="B55">
        <f>Planificare_Segment!C53</f>
        <v>8.5850000000000009</v>
      </c>
      <c r="C55">
        <f t="shared" si="0"/>
        <v>12.531805162991644</v>
      </c>
      <c r="D55">
        <f t="shared" si="1"/>
        <v>-3.9468051629916427</v>
      </c>
      <c r="E55">
        <f t="shared" si="2"/>
        <v>3.9468051629916427</v>
      </c>
      <c r="F55">
        <f t="shared" si="3"/>
        <v>15.577270994617487</v>
      </c>
      <c r="G55" s="6">
        <f t="shared" si="4"/>
        <v>0.45973269225295776</v>
      </c>
    </row>
    <row r="56" spans="1:7" x14ac:dyDescent="0.25">
      <c r="A56" s="1" t="s">
        <v>55</v>
      </c>
      <c r="B56">
        <f>Planificare_Segment!C54</f>
        <v>15.345000000000001</v>
      </c>
      <c r="C56">
        <f t="shared" si="0"/>
        <v>9.9374950075380966</v>
      </c>
      <c r="D56">
        <f t="shared" si="1"/>
        <v>5.4075049924619041</v>
      </c>
      <c r="E56">
        <f t="shared" si="2"/>
        <v>5.4075049924619041</v>
      </c>
      <c r="F56">
        <f t="shared" si="3"/>
        <v>29.241110243500419</v>
      </c>
      <c r="G56" s="6">
        <f t="shared" si="4"/>
        <v>0.35239524225884028</v>
      </c>
    </row>
    <row r="57" spans="1:7" x14ac:dyDescent="0.25">
      <c r="A57" s="1" t="s">
        <v>56</v>
      </c>
      <c r="B57">
        <f>Planificare_Segment!C55</f>
        <v>15.744999999999999</v>
      </c>
      <c r="C57">
        <f t="shared" si="0"/>
        <v>13.491950963244816</v>
      </c>
      <c r="D57">
        <f t="shared" si="1"/>
        <v>2.2530490367551828</v>
      </c>
      <c r="E57">
        <f t="shared" si="2"/>
        <v>2.2530490367551828</v>
      </c>
      <c r="F57">
        <f t="shared" si="3"/>
        <v>5.076229962023457</v>
      </c>
      <c r="G57" s="6">
        <f t="shared" si="4"/>
        <v>0.14309615984472421</v>
      </c>
    </row>
    <row r="58" spans="1:7" x14ac:dyDescent="0.25">
      <c r="A58" s="1" t="s">
        <v>57</v>
      </c>
      <c r="B58">
        <f>Planificare_Segment!C56</f>
        <v>15.97</v>
      </c>
      <c r="C58">
        <f t="shared" si="0"/>
        <v>14.972922978685848</v>
      </c>
      <c r="D58">
        <f t="shared" si="1"/>
        <v>0.9970770213141531</v>
      </c>
      <c r="E58">
        <f t="shared" si="2"/>
        <v>0.9970770213141531</v>
      </c>
      <c r="F58">
        <f t="shared" si="3"/>
        <v>0.99416258643270417</v>
      </c>
      <c r="G58" s="6">
        <f t="shared" si="4"/>
        <v>6.2434378291430996E-2</v>
      </c>
    </row>
    <row r="59" spans="1:7" x14ac:dyDescent="0.25">
      <c r="A59" s="1" t="s">
        <v>58</v>
      </c>
      <c r="B59">
        <f>Planificare_Segment!C57</f>
        <v>13.55</v>
      </c>
      <c r="C59">
        <f t="shared" si="0"/>
        <v>15.628320682737689</v>
      </c>
      <c r="D59">
        <f t="shared" si="1"/>
        <v>-2.0783206827376883</v>
      </c>
      <c r="E59">
        <f t="shared" si="2"/>
        <v>2.0783206827376883</v>
      </c>
      <c r="F59">
        <f t="shared" si="3"/>
        <v>4.3194168602952505</v>
      </c>
      <c r="G59" s="6">
        <f t="shared" si="4"/>
        <v>0.15338160020204342</v>
      </c>
    </row>
    <row r="60" spans="1:7" x14ac:dyDescent="0.25">
      <c r="A60" s="1" t="s">
        <v>59</v>
      </c>
      <c r="B60">
        <f>Planificare_Segment!C58</f>
        <v>16.079999999999998</v>
      </c>
      <c r="C60">
        <f t="shared" si="0"/>
        <v>14.262200940097898</v>
      </c>
      <c r="D60">
        <f t="shared" si="1"/>
        <v>1.8177990599021001</v>
      </c>
      <c r="E60">
        <f t="shared" si="2"/>
        <v>1.8177990599021001</v>
      </c>
      <c r="F60">
        <f t="shared" si="3"/>
        <v>3.3043934221809588</v>
      </c>
      <c r="G60" s="6">
        <f t="shared" si="4"/>
        <v>0.11304720521779231</v>
      </c>
    </row>
    <row r="61" spans="1:7" x14ac:dyDescent="0.25">
      <c r="A61" s="1" t="s">
        <v>60</v>
      </c>
      <c r="B61">
        <f>Planificare_Segment!C59</f>
        <v>16.079999999999998</v>
      </c>
      <c r="C61">
        <f t="shared" si="0"/>
        <v>15.457074861389543</v>
      </c>
      <c r="D61">
        <f t="shared" si="1"/>
        <v>0.62292513861045506</v>
      </c>
      <c r="E61">
        <f t="shared" si="2"/>
        <v>0.62292513861045506</v>
      </c>
      <c r="F61">
        <f t="shared" si="3"/>
        <v>0.38803572831285466</v>
      </c>
      <c r="G61" s="6">
        <f t="shared" si="4"/>
        <v>3.8739125535476066E-2</v>
      </c>
    </row>
    <row r="62" spans="1:7" x14ac:dyDescent="0.25">
      <c r="A62" s="1" t="s">
        <v>61</v>
      </c>
      <c r="B62">
        <f>Planificare_Segment!C60</f>
        <v>16.195</v>
      </c>
      <c r="C62">
        <f t="shared" si="0"/>
        <v>15.866535411491654</v>
      </c>
      <c r="D62">
        <f t="shared" si="1"/>
        <v>0.32846458850834637</v>
      </c>
      <c r="E62">
        <f t="shared" si="2"/>
        <v>0.32846458850834637</v>
      </c>
      <c r="F62">
        <f t="shared" si="3"/>
        <v>0.1078889859039573</v>
      </c>
      <c r="G62" s="6">
        <f t="shared" si="4"/>
        <v>2.0281851714007183E-2</v>
      </c>
    </row>
    <row r="63" spans="1:7" x14ac:dyDescent="0.25">
      <c r="A63" s="1" t="s">
        <v>62</v>
      </c>
      <c r="B63">
        <f>Planificare_Segment!C61</f>
        <v>15.365</v>
      </c>
      <c r="C63">
        <f t="shared" si="0"/>
        <v>16.082441437374158</v>
      </c>
      <c r="D63">
        <f t="shared" si="1"/>
        <v>-0.71744143737415733</v>
      </c>
      <c r="E63">
        <f t="shared" si="2"/>
        <v>0.71744143737415733</v>
      </c>
      <c r="F63">
        <f t="shared" si="3"/>
        <v>0.51472221606149693</v>
      </c>
      <c r="G63" s="6">
        <f t="shared" si="4"/>
        <v>4.6693227294120232E-2</v>
      </c>
    </row>
    <row r="64" spans="1:7" x14ac:dyDescent="0.25">
      <c r="A64" s="1" t="s">
        <v>63</v>
      </c>
      <c r="B64">
        <f>Planificare_Segment!C62</f>
        <v>15.63</v>
      </c>
      <c r="C64">
        <f t="shared" si="0"/>
        <v>15.610853525111434</v>
      </c>
      <c r="D64">
        <f t="shared" si="1"/>
        <v>1.91464748885668E-2</v>
      </c>
      <c r="E64">
        <f t="shared" si="2"/>
        <v>1.91464748885668E-2</v>
      </c>
      <c r="F64">
        <f t="shared" si="3"/>
        <v>3.6658750065851907E-4</v>
      </c>
      <c r="G64" s="6">
        <f t="shared" si="4"/>
        <v>1.2249823985007549E-3</v>
      </c>
    </row>
    <row r="65" spans="1:7" x14ac:dyDescent="0.25">
      <c r="A65" s="1" t="s">
        <v>64</v>
      </c>
      <c r="B65">
        <f>Planificare_Segment!C63</f>
        <v>14.94</v>
      </c>
      <c r="C65">
        <f t="shared" si="0"/>
        <v>15.623438867481589</v>
      </c>
      <c r="D65">
        <f t="shared" si="1"/>
        <v>-0.68343886748158944</v>
      </c>
      <c r="E65">
        <f t="shared" si="2"/>
        <v>0.68343886748158944</v>
      </c>
      <c r="F65">
        <f t="shared" si="3"/>
        <v>0.46708868558451755</v>
      </c>
      <c r="G65" s="6">
        <f t="shared" si="4"/>
        <v>4.5745573459276406E-2</v>
      </c>
    </row>
    <row r="66" spans="1:7" x14ac:dyDescent="0.25">
      <c r="A66" s="1" t="s">
        <v>65</v>
      </c>
      <c r="B66">
        <f>Planificare_Segment!C64</f>
        <v>15.425000000000001</v>
      </c>
      <c r="C66">
        <f t="shared" si="0"/>
        <v>15.174201491599774</v>
      </c>
      <c r="D66">
        <f t="shared" si="1"/>
        <v>0.25079850840022644</v>
      </c>
      <c r="E66">
        <f t="shared" si="2"/>
        <v>0.25079850840022644</v>
      </c>
      <c r="F66">
        <f t="shared" si="3"/>
        <v>6.2899891815778458E-2</v>
      </c>
      <c r="G66" s="6">
        <f t="shared" si="4"/>
        <v>1.6259222586724565E-2</v>
      </c>
    </row>
    <row r="67" spans="1:7" x14ac:dyDescent="0.25">
      <c r="A67" s="1" t="s">
        <v>66</v>
      </c>
      <c r="B67">
        <f>Planificare_Segment!C65</f>
        <v>13.255000000000001</v>
      </c>
      <c r="C67">
        <f t="shared" si="0"/>
        <v>15.339056124763911</v>
      </c>
      <c r="D67">
        <f t="shared" si="1"/>
        <v>-2.0840561247639098</v>
      </c>
      <c r="E67">
        <f t="shared" si="2"/>
        <v>2.0840561247639098</v>
      </c>
      <c r="F67">
        <f t="shared" si="3"/>
        <v>4.3432899311659652</v>
      </c>
      <c r="G67" s="6">
        <f t="shared" si="4"/>
        <v>0.15722792340731118</v>
      </c>
    </row>
    <row r="68" spans="1:7" x14ac:dyDescent="0.25">
      <c r="A68" s="1" t="s">
        <v>67</v>
      </c>
      <c r="B68">
        <f>Planificare_Segment!C66</f>
        <v>11.5</v>
      </c>
      <c r="C68">
        <f t="shared" si="0"/>
        <v>13.969166366914308</v>
      </c>
      <c r="D68">
        <f t="shared" si="1"/>
        <v>-2.4691663669143082</v>
      </c>
      <c r="E68">
        <f t="shared" si="2"/>
        <v>2.4691663669143082</v>
      </c>
      <c r="F68">
        <f t="shared" si="3"/>
        <v>6.096782547500804</v>
      </c>
      <c r="G68" s="6">
        <f t="shared" si="4"/>
        <v>0.21471011886211375</v>
      </c>
    </row>
    <row r="69" spans="1:7" x14ac:dyDescent="0.25">
      <c r="A69" s="1" t="s">
        <v>68</v>
      </c>
      <c r="B69">
        <f>Planificare_Segment!C67</f>
        <v>10.705</v>
      </c>
      <c r="C69">
        <f t="shared" si="0"/>
        <v>12.346136316873885</v>
      </c>
      <c r="D69">
        <f t="shared" si="1"/>
        <v>-1.6411363168738848</v>
      </c>
      <c r="E69">
        <f t="shared" si="2"/>
        <v>1.6411363168738848</v>
      </c>
      <c r="F69">
        <f t="shared" si="3"/>
        <v>2.6933284105623803</v>
      </c>
      <c r="G69" s="6">
        <f t="shared" si="4"/>
        <v>0.15330558775094674</v>
      </c>
    </row>
    <row r="70" spans="1:7" x14ac:dyDescent="0.25">
      <c r="A70" s="1" t="s">
        <v>69</v>
      </c>
      <c r="B70">
        <f>Planificare_Segment!C68</f>
        <v>14.635</v>
      </c>
      <c r="C70">
        <f t="shared" ref="C70:C119" si="5">($I$2*B69)+(1-$I$2)*C69</f>
        <v>11.267386179098573</v>
      </c>
      <c r="D70">
        <f t="shared" ref="D70:D118" si="6">B70-C70</f>
        <v>3.3676138209014272</v>
      </c>
      <c r="E70">
        <f t="shared" ref="E70:E118" si="7">ABS(D70)</f>
        <v>3.3676138209014272</v>
      </c>
      <c r="F70">
        <f t="shared" ref="F70:F118" si="8">D70^2</f>
        <v>11.34082284672631</v>
      </c>
      <c r="G70" s="6">
        <f t="shared" ref="G70:G118" si="9">E70/B70</f>
        <v>0.2301068548617306</v>
      </c>
    </row>
    <row r="71" spans="1:7" x14ac:dyDescent="0.25">
      <c r="A71" s="1" t="s">
        <v>70</v>
      </c>
      <c r="B71">
        <f>Planificare_Segment!C69</f>
        <v>15.57</v>
      </c>
      <c r="C71">
        <f t="shared" si="5"/>
        <v>13.480982841313335</v>
      </c>
      <c r="D71">
        <f t="shared" si="6"/>
        <v>2.0890171586866657</v>
      </c>
      <c r="E71">
        <f t="shared" si="7"/>
        <v>2.0890171586866657</v>
      </c>
      <c r="F71">
        <f t="shared" si="8"/>
        <v>4.3639926892873095</v>
      </c>
      <c r="G71" s="6">
        <f t="shared" si="9"/>
        <v>0.13416937435367152</v>
      </c>
    </row>
    <row r="72" spans="1:7" x14ac:dyDescent="0.25">
      <c r="A72" s="1" t="s">
        <v>71</v>
      </c>
      <c r="B72">
        <f>Planificare_Segment!C70</f>
        <v>10.465</v>
      </c>
      <c r="C72">
        <f t="shared" si="5"/>
        <v>14.854133581186584</v>
      </c>
      <c r="D72">
        <f t="shared" si="6"/>
        <v>-4.3891335811865844</v>
      </c>
      <c r="E72">
        <f t="shared" si="7"/>
        <v>4.3891335811865844</v>
      </c>
      <c r="F72">
        <f t="shared" si="8"/>
        <v>19.264493593499772</v>
      </c>
      <c r="G72" s="6">
        <f t="shared" si="9"/>
        <v>0.41941075787736115</v>
      </c>
    </row>
    <row r="73" spans="1:7" x14ac:dyDescent="0.25">
      <c r="A73" s="1" t="s">
        <v>72</v>
      </c>
      <c r="B73">
        <f>Planificare_Segment!C71</f>
        <v>15.234999999999999</v>
      </c>
      <c r="C73">
        <f t="shared" si="5"/>
        <v>11.969072537361587</v>
      </c>
      <c r="D73">
        <f t="shared" si="6"/>
        <v>3.2659274626384125</v>
      </c>
      <c r="E73">
        <f t="shared" si="7"/>
        <v>3.2659274626384125</v>
      </c>
      <c r="F73">
        <f t="shared" si="8"/>
        <v>10.66628219121578</v>
      </c>
      <c r="G73" s="6">
        <f t="shared" si="9"/>
        <v>0.21437003364873072</v>
      </c>
    </row>
    <row r="74" spans="1:7" x14ac:dyDescent="0.25">
      <c r="A74" s="1" t="s">
        <v>73</v>
      </c>
      <c r="B74">
        <f>Planificare_Segment!C72</f>
        <v>15.58</v>
      </c>
      <c r="C74">
        <f t="shared" si="5"/>
        <v>14.115828820834963</v>
      </c>
      <c r="D74">
        <f t="shared" si="6"/>
        <v>1.4641711791650369</v>
      </c>
      <c r="E74">
        <f t="shared" si="7"/>
        <v>1.4641711791650369</v>
      </c>
      <c r="F74">
        <f t="shared" si="8"/>
        <v>2.1437972418975346</v>
      </c>
      <c r="G74" s="6">
        <f t="shared" si="9"/>
        <v>9.3977610986202623E-2</v>
      </c>
    </row>
    <row r="75" spans="1:7" x14ac:dyDescent="0.25">
      <c r="A75" s="1" t="s">
        <v>74</v>
      </c>
      <c r="B75">
        <f>Planificare_Segment!C73</f>
        <v>16.12</v>
      </c>
      <c r="C75">
        <f t="shared" si="5"/>
        <v>15.078256405314713</v>
      </c>
      <c r="D75">
        <f t="shared" si="6"/>
        <v>1.041743594685288</v>
      </c>
      <c r="E75">
        <f t="shared" si="7"/>
        <v>1.041743594685288</v>
      </c>
      <c r="F75">
        <f t="shared" si="8"/>
        <v>1.0852297170678256</v>
      </c>
      <c r="G75" s="6">
        <f t="shared" si="9"/>
        <v>6.462429247427344E-2</v>
      </c>
    </row>
    <row r="76" spans="1:7" x14ac:dyDescent="0.25">
      <c r="A76" s="1" t="s">
        <v>75</v>
      </c>
      <c r="B76">
        <f>Planificare_Segment!C74</f>
        <v>9.5050000000000008</v>
      </c>
      <c r="C76">
        <f t="shared" si="5"/>
        <v>15.763014298208057</v>
      </c>
      <c r="D76">
        <f t="shared" si="6"/>
        <v>-6.2580142982080567</v>
      </c>
      <c r="E76">
        <f t="shared" si="7"/>
        <v>6.2580142982080567</v>
      </c>
      <c r="F76">
        <f t="shared" si="8"/>
        <v>39.162742956576473</v>
      </c>
      <c r="G76" s="6">
        <f t="shared" si="9"/>
        <v>0.65839182516654982</v>
      </c>
    </row>
    <row r="77" spans="1:7" x14ac:dyDescent="0.25">
      <c r="A77" s="1" t="s">
        <v>76</v>
      </c>
      <c r="B77">
        <f>Planificare_Segment!C75</f>
        <v>16.376999999999999</v>
      </c>
      <c r="C77">
        <f t="shared" si="5"/>
        <v>11.64950238760021</v>
      </c>
      <c r="D77">
        <f t="shared" si="6"/>
        <v>4.7274976123997892</v>
      </c>
      <c r="E77">
        <f t="shared" si="7"/>
        <v>4.7274976123997892</v>
      </c>
      <c r="F77">
        <f t="shared" si="8"/>
        <v>22.349233675245706</v>
      </c>
      <c r="G77" s="6">
        <f t="shared" si="9"/>
        <v>0.28866688724429318</v>
      </c>
    </row>
    <row r="78" spans="1:7" x14ac:dyDescent="0.25">
      <c r="A78" s="1" t="s">
        <v>77</v>
      </c>
      <c r="B78">
        <f>Planificare_Segment!C76</f>
        <v>15.967000000000001</v>
      </c>
      <c r="C78">
        <f t="shared" si="5"/>
        <v>14.756976549419417</v>
      </c>
      <c r="D78">
        <f t="shared" si="6"/>
        <v>1.210023450580584</v>
      </c>
      <c r="E78">
        <f t="shared" si="7"/>
        <v>1.210023450580584</v>
      </c>
      <c r="F78">
        <f t="shared" si="8"/>
        <v>1.4641567509549431</v>
      </c>
      <c r="G78" s="6">
        <f t="shared" si="9"/>
        <v>7.5782767619501715E-2</v>
      </c>
    </row>
    <row r="79" spans="1:7" x14ac:dyDescent="0.25">
      <c r="A79" s="1" t="s">
        <v>78</v>
      </c>
      <c r="B79">
        <f>Planificare_Segment!C77</f>
        <v>16.52</v>
      </c>
      <c r="C79">
        <f t="shared" si="5"/>
        <v>15.552347994560296</v>
      </c>
      <c r="D79">
        <f t="shared" si="6"/>
        <v>0.96765200543970309</v>
      </c>
      <c r="E79">
        <f t="shared" si="7"/>
        <v>0.96765200543970309</v>
      </c>
      <c r="F79">
        <f t="shared" si="8"/>
        <v>0.93635040363147914</v>
      </c>
      <c r="G79" s="6">
        <f t="shared" si="9"/>
        <v>5.8574576600466291E-2</v>
      </c>
    </row>
    <row r="80" spans="1:7" x14ac:dyDescent="0.25">
      <c r="A80" s="1" t="s">
        <v>79</v>
      </c>
      <c r="B80">
        <f>Planificare_Segment!C78</f>
        <v>15.965</v>
      </c>
      <c r="C80">
        <f t="shared" si="5"/>
        <v>16.188404075614564</v>
      </c>
      <c r="D80">
        <f t="shared" si="6"/>
        <v>-0.22340407561456388</v>
      </c>
      <c r="E80">
        <f t="shared" si="7"/>
        <v>0.22340407561456388</v>
      </c>
      <c r="F80">
        <f t="shared" si="8"/>
        <v>4.9909381001197774E-2</v>
      </c>
      <c r="G80" s="6">
        <f t="shared" si="9"/>
        <v>1.3993365212312175E-2</v>
      </c>
    </row>
    <row r="81" spans="1:7" x14ac:dyDescent="0.25">
      <c r="A81" s="1" t="s">
        <v>80</v>
      </c>
      <c r="B81">
        <f>Planificare_Segment!C79</f>
        <v>16.177</v>
      </c>
      <c r="C81">
        <f t="shared" si="5"/>
        <v>16.041556324534483</v>
      </c>
      <c r="D81">
        <f t="shared" si="6"/>
        <v>0.13544367546551683</v>
      </c>
      <c r="E81">
        <f t="shared" si="7"/>
        <v>0.13544367546551683</v>
      </c>
      <c r="F81">
        <f t="shared" si="8"/>
        <v>1.8344989223608246E-2</v>
      </c>
      <c r="G81" s="6">
        <f t="shared" si="9"/>
        <v>8.3726077434330744E-3</v>
      </c>
    </row>
    <row r="82" spans="1:7" x14ac:dyDescent="0.25">
      <c r="A82" s="1" t="s">
        <v>81</v>
      </c>
      <c r="B82">
        <f>Planificare_Segment!C80</f>
        <v>15.66</v>
      </c>
      <c r="C82">
        <f t="shared" si="5"/>
        <v>16.130586030395563</v>
      </c>
      <c r="D82">
        <f t="shared" si="6"/>
        <v>-0.47058603039556246</v>
      </c>
      <c r="E82">
        <f t="shared" si="7"/>
        <v>0.47058603039556246</v>
      </c>
      <c r="F82">
        <f t="shared" si="8"/>
        <v>0.22145121200345325</v>
      </c>
      <c r="G82" s="6">
        <f t="shared" si="9"/>
        <v>3.0050193511849455E-2</v>
      </c>
    </row>
    <row r="83" spans="1:7" x14ac:dyDescent="0.25">
      <c r="A83" s="1" t="s">
        <v>82</v>
      </c>
      <c r="B83">
        <f>Planificare_Segment!C81</f>
        <v>15.574999999999999</v>
      </c>
      <c r="C83">
        <f t="shared" si="5"/>
        <v>15.821260875681215</v>
      </c>
      <c r="D83">
        <f t="shared" si="6"/>
        <v>-0.24626087568121591</v>
      </c>
      <c r="E83">
        <f t="shared" si="7"/>
        <v>0.24626087568121591</v>
      </c>
      <c r="F83">
        <f t="shared" si="8"/>
        <v>6.0644418891279278E-2</v>
      </c>
      <c r="G83" s="6">
        <f t="shared" si="9"/>
        <v>1.581129217856924E-2</v>
      </c>
    </row>
    <row r="84" spans="1:7" x14ac:dyDescent="0.25">
      <c r="A84" s="1" t="s">
        <v>83</v>
      </c>
      <c r="B84">
        <f>Planificare_Segment!C82</f>
        <v>13.38</v>
      </c>
      <c r="C84">
        <f t="shared" si="5"/>
        <v>15.659388914870664</v>
      </c>
      <c r="D84">
        <f t="shared" si="6"/>
        <v>-2.2793889148706636</v>
      </c>
      <c r="E84">
        <f t="shared" si="7"/>
        <v>2.2793889148706636</v>
      </c>
      <c r="F84">
        <f t="shared" si="8"/>
        <v>5.1956138252352613</v>
      </c>
      <c r="G84" s="6">
        <f t="shared" si="9"/>
        <v>0.1703579159096161</v>
      </c>
    </row>
    <row r="85" spans="1:7" x14ac:dyDescent="0.25">
      <c r="A85" s="1" t="s">
        <v>84</v>
      </c>
      <c r="B85">
        <f>Planificare_Segment!C83</f>
        <v>15.898999999999999</v>
      </c>
      <c r="C85">
        <f t="shared" si="5"/>
        <v>14.161103196202234</v>
      </c>
      <c r="D85">
        <f t="shared" si="6"/>
        <v>1.7378968037977653</v>
      </c>
      <c r="E85">
        <f t="shared" si="7"/>
        <v>1.7378968037977653</v>
      </c>
      <c r="F85">
        <f t="shared" si="8"/>
        <v>3.0202853006504884</v>
      </c>
      <c r="G85" s="6">
        <f t="shared" si="9"/>
        <v>0.10930856052567868</v>
      </c>
    </row>
    <row r="86" spans="1:7" x14ac:dyDescent="0.25">
      <c r="A86" s="1" t="s">
        <v>85</v>
      </c>
      <c r="B86">
        <f>Planificare_Segment!C84</f>
        <v>15.44</v>
      </c>
      <c r="C86">
        <f t="shared" si="5"/>
        <v>15.30345584373077</v>
      </c>
      <c r="D86">
        <f t="shared" si="6"/>
        <v>0.13654415626922933</v>
      </c>
      <c r="E86">
        <f t="shared" si="7"/>
        <v>0.13654415626922933</v>
      </c>
      <c r="F86">
        <f t="shared" si="8"/>
        <v>1.864430661127572E-2</v>
      </c>
      <c r="G86" s="6">
        <f t="shared" si="9"/>
        <v>8.8435334371262525E-3</v>
      </c>
    </row>
    <row r="87" spans="1:7" x14ac:dyDescent="0.25">
      <c r="A87" s="1" t="s">
        <v>86</v>
      </c>
      <c r="B87">
        <f>Planificare_Segment!C85</f>
        <v>12.824999999999999</v>
      </c>
      <c r="C87">
        <f t="shared" si="5"/>
        <v>15.39320891657022</v>
      </c>
      <c r="D87">
        <f t="shared" si="6"/>
        <v>-2.5682089165702209</v>
      </c>
      <c r="E87">
        <f t="shared" si="7"/>
        <v>2.5682089165702209</v>
      </c>
      <c r="F87">
        <f t="shared" si="8"/>
        <v>6.5956970391507879</v>
      </c>
      <c r="G87" s="6">
        <f t="shared" si="9"/>
        <v>0.20025020791970535</v>
      </c>
    </row>
    <row r="88" spans="1:7" x14ac:dyDescent="0.25">
      <c r="A88" s="1" t="s">
        <v>87</v>
      </c>
      <c r="B88">
        <f>Planificare_Segment!C86</f>
        <v>12.46</v>
      </c>
      <c r="C88">
        <f t="shared" si="5"/>
        <v>13.705076313506989</v>
      </c>
      <c r="D88">
        <f t="shared" si="6"/>
        <v>-1.2450763135069884</v>
      </c>
      <c r="E88">
        <f t="shared" si="7"/>
        <v>1.2450763135069884</v>
      </c>
      <c r="F88">
        <f t="shared" si="8"/>
        <v>1.5502150264561525</v>
      </c>
      <c r="G88" s="6">
        <f t="shared" si="9"/>
        <v>9.9925867857703715E-2</v>
      </c>
    </row>
    <row r="89" spans="1:7" x14ac:dyDescent="0.25">
      <c r="A89" s="1" t="s">
        <v>88</v>
      </c>
      <c r="B89">
        <f>Planificare_Segment!C87</f>
        <v>15.19</v>
      </c>
      <c r="C89">
        <f t="shared" si="5"/>
        <v>12.886663954383224</v>
      </c>
      <c r="D89">
        <f t="shared" si="6"/>
        <v>2.303336045616776</v>
      </c>
      <c r="E89">
        <f t="shared" si="7"/>
        <v>2.303336045616776</v>
      </c>
      <c r="F89">
        <f t="shared" si="8"/>
        <v>5.3053569390375266</v>
      </c>
      <c r="G89" s="6">
        <f t="shared" si="9"/>
        <v>0.15163502604455406</v>
      </c>
    </row>
    <row r="90" spans="1:7" x14ac:dyDescent="0.25">
      <c r="A90" s="1" t="s">
        <v>89</v>
      </c>
      <c r="B90">
        <f>Planificare_Segment!C88</f>
        <v>13.911799999999999</v>
      </c>
      <c r="C90">
        <f t="shared" si="5"/>
        <v>14.400690577890625</v>
      </c>
      <c r="D90">
        <f t="shared" si="6"/>
        <v>-0.48889057789062562</v>
      </c>
      <c r="E90">
        <f t="shared" si="7"/>
        <v>0.48889057789062562</v>
      </c>
      <c r="F90">
        <f t="shared" si="8"/>
        <v>0.23901399715022989</v>
      </c>
      <c r="G90" s="6">
        <f t="shared" si="9"/>
        <v>3.5142151115644678E-2</v>
      </c>
    </row>
    <row r="91" spans="1:7" x14ac:dyDescent="0.25">
      <c r="A91" s="1" t="s">
        <v>90</v>
      </c>
      <c r="B91">
        <f>Planificare_Segment!C89</f>
        <v>15.035</v>
      </c>
      <c r="C91">
        <f t="shared" si="5"/>
        <v>14.079333495706761</v>
      </c>
      <c r="D91">
        <f t="shared" si="6"/>
        <v>0.95566650429323907</v>
      </c>
      <c r="E91">
        <f t="shared" si="7"/>
        <v>0.95566650429323907</v>
      </c>
      <c r="F91">
        <f t="shared" si="8"/>
        <v>0.91329846742805953</v>
      </c>
      <c r="G91" s="6">
        <f t="shared" si="9"/>
        <v>6.3562787116277955E-2</v>
      </c>
    </row>
    <row r="92" spans="1:7" x14ac:dyDescent="0.25">
      <c r="A92" s="1" t="s">
        <v>91</v>
      </c>
      <c r="B92">
        <f>Planificare_Segment!C90</f>
        <v>12.615</v>
      </c>
      <c r="C92">
        <f t="shared" si="5"/>
        <v>14.707511278730502</v>
      </c>
      <c r="D92">
        <f t="shared" si="6"/>
        <v>-2.0925112787305018</v>
      </c>
      <c r="E92">
        <f t="shared" si="7"/>
        <v>2.0925112787305018</v>
      </c>
      <c r="F92">
        <f t="shared" si="8"/>
        <v>4.3786034516143602</v>
      </c>
      <c r="G92" s="6">
        <f t="shared" si="9"/>
        <v>0.16587485364490701</v>
      </c>
    </row>
    <row r="93" spans="1:7" x14ac:dyDescent="0.25">
      <c r="A93" s="1" t="s">
        <v>92</v>
      </c>
      <c r="B93">
        <f>Planificare_Segment!C91</f>
        <v>13.225</v>
      </c>
      <c r="C93">
        <f t="shared" si="5"/>
        <v>13.332063787246838</v>
      </c>
      <c r="D93">
        <f t="shared" si="6"/>
        <v>-0.10706378724683852</v>
      </c>
      <c r="E93">
        <f t="shared" si="7"/>
        <v>0.10706378724683852</v>
      </c>
      <c r="F93">
        <f t="shared" si="8"/>
        <v>1.1462654539636302E-2</v>
      </c>
      <c r="G93" s="6">
        <f t="shared" si="9"/>
        <v>8.0955604723507383E-3</v>
      </c>
    </row>
    <row r="94" spans="1:7" x14ac:dyDescent="0.25">
      <c r="A94" s="1" t="s">
        <v>93</v>
      </c>
      <c r="B94">
        <f>Planificare_Segment!C92</f>
        <v>12.34</v>
      </c>
      <c r="C94">
        <f t="shared" si="5"/>
        <v>13.261688722082674</v>
      </c>
      <c r="D94">
        <f t="shared" si="6"/>
        <v>-0.92168872208267416</v>
      </c>
      <c r="E94">
        <f t="shared" si="7"/>
        <v>0.92168872208267416</v>
      </c>
      <c r="F94">
        <f t="shared" si="8"/>
        <v>0.84951010041439301</v>
      </c>
      <c r="G94" s="6">
        <f t="shared" si="9"/>
        <v>7.4691144415127572E-2</v>
      </c>
    </row>
    <row r="95" spans="1:7" x14ac:dyDescent="0.25">
      <c r="A95" s="1" t="s">
        <v>94</v>
      </c>
      <c r="B95">
        <f>Planificare_Segment!C93</f>
        <v>12.66</v>
      </c>
      <c r="C95">
        <f t="shared" si="5"/>
        <v>12.655845182024667</v>
      </c>
      <c r="D95">
        <f t="shared" si="6"/>
        <v>4.154817975333458E-3</v>
      </c>
      <c r="E95">
        <f t="shared" si="7"/>
        <v>4.154817975333458E-3</v>
      </c>
      <c r="F95">
        <f t="shared" si="8"/>
        <v>1.7262512408154016E-5</v>
      </c>
      <c r="G95" s="6">
        <f t="shared" si="9"/>
        <v>3.2818467419695562E-4</v>
      </c>
    </row>
    <row r="96" spans="1:7" x14ac:dyDescent="0.25">
      <c r="A96" s="1" t="s">
        <v>95</v>
      </c>
      <c r="B96">
        <f>Planificare_Segment!C94</f>
        <v>12.225</v>
      </c>
      <c r="C96">
        <f t="shared" si="5"/>
        <v>12.6585762229609</v>
      </c>
      <c r="D96">
        <f t="shared" si="6"/>
        <v>-0.43357622296089993</v>
      </c>
      <c r="E96">
        <f t="shared" si="7"/>
        <v>0.43357622296089993</v>
      </c>
      <c r="F96">
        <f t="shared" si="8"/>
        <v>0.18798834111703999</v>
      </c>
      <c r="G96" s="6">
        <f t="shared" si="9"/>
        <v>3.5466357706413085E-2</v>
      </c>
    </row>
    <row r="97" spans="1:7" x14ac:dyDescent="0.25">
      <c r="A97" s="1" t="s">
        <v>96</v>
      </c>
      <c r="B97">
        <f>Planificare_Segment!C95</f>
        <v>11.3925</v>
      </c>
      <c r="C97">
        <f t="shared" si="5"/>
        <v>12.373578319102366</v>
      </c>
      <c r="D97">
        <f t="shared" si="6"/>
        <v>-0.98107831910236598</v>
      </c>
      <c r="E97">
        <f t="shared" si="7"/>
        <v>0.98107831910236598</v>
      </c>
      <c r="F97">
        <f t="shared" si="8"/>
        <v>0.9625146682127238</v>
      </c>
      <c r="G97" s="6">
        <f t="shared" si="9"/>
        <v>8.6116157042121222E-2</v>
      </c>
    </row>
    <row r="98" spans="1:7" x14ac:dyDescent="0.25">
      <c r="A98" s="1" t="s">
        <v>97</v>
      </c>
      <c r="B98">
        <f>Planificare_Segment!C96</f>
        <v>8.98</v>
      </c>
      <c r="C98">
        <f t="shared" si="5"/>
        <v>11.728696866526857</v>
      </c>
      <c r="D98">
        <f t="shared" si="6"/>
        <v>-2.7486968665268563</v>
      </c>
      <c r="E98">
        <f t="shared" si="7"/>
        <v>2.7486968665268563</v>
      </c>
      <c r="F98">
        <f t="shared" si="8"/>
        <v>7.5553344640545586</v>
      </c>
      <c r="G98" s="6">
        <f t="shared" si="9"/>
        <v>0.3060909650920775</v>
      </c>
    </row>
    <row r="99" spans="1:7" x14ac:dyDescent="0.25">
      <c r="A99" s="1" t="s">
        <v>98</v>
      </c>
      <c r="B99">
        <f>Planificare_Segment!C97</f>
        <v>9.0250000000000004</v>
      </c>
      <c r="C99">
        <f t="shared" si="5"/>
        <v>9.9219260986258746</v>
      </c>
      <c r="D99">
        <f t="shared" si="6"/>
        <v>-0.89692609862587425</v>
      </c>
      <c r="E99">
        <f t="shared" si="7"/>
        <v>0.89692609862587425</v>
      </c>
      <c r="F99">
        <f t="shared" si="8"/>
        <v>0.80447642639623151</v>
      </c>
      <c r="G99" s="6">
        <f t="shared" si="9"/>
        <v>9.9382393199542854E-2</v>
      </c>
    </row>
    <row r="100" spans="1:7" x14ac:dyDescent="0.25">
      <c r="A100" s="1" t="s">
        <v>99</v>
      </c>
      <c r="B100">
        <f>Planificare_Segment!C98</f>
        <v>9.31</v>
      </c>
      <c r="C100">
        <f t="shared" si="5"/>
        <v>9.3323595022873143</v>
      </c>
      <c r="D100">
        <f t="shared" si="6"/>
        <v>-2.2359502287313759E-2</v>
      </c>
      <c r="E100">
        <f t="shared" si="7"/>
        <v>2.2359502287313759E-2</v>
      </c>
      <c r="F100">
        <f t="shared" si="8"/>
        <v>4.9994734253638927E-4</v>
      </c>
      <c r="G100" s="6">
        <f t="shared" si="9"/>
        <v>2.4016651221604466E-3</v>
      </c>
    </row>
    <row r="101" spans="1:7" x14ac:dyDescent="0.25">
      <c r="A101" s="1" t="s">
        <v>100</v>
      </c>
      <c r="B101">
        <f>Planificare_Segment!C99</f>
        <v>4.07</v>
      </c>
      <c r="C101">
        <f t="shared" si="5"/>
        <v>9.3176621758525595</v>
      </c>
      <c r="D101">
        <f t="shared" si="6"/>
        <v>-5.2476621758525592</v>
      </c>
      <c r="E101">
        <f t="shared" si="7"/>
        <v>5.2476621758525592</v>
      </c>
      <c r="F101">
        <f t="shared" si="8"/>
        <v>27.537958311873616</v>
      </c>
      <c r="G101" s="6">
        <f t="shared" si="9"/>
        <v>1.2893518859588597</v>
      </c>
    </row>
    <row r="102" spans="1:7" x14ac:dyDescent="0.25">
      <c r="A102" s="1" t="s">
        <v>101</v>
      </c>
      <c r="B102">
        <f>Planificare_Segment!C100</f>
        <v>3</v>
      </c>
      <c r="C102">
        <f t="shared" si="5"/>
        <v>5.8682739458836854</v>
      </c>
      <c r="D102">
        <f t="shared" si="6"/>
        <v>-2.8682739458836854</v>
      </c>
      <c r="E102">
        <f t="shared" si="7"/>
        <v>2.8682739458836854</v>
      </c>
      <c r="F102">
        <f t="shared" si="8"/>
        <v>8.226995428635167</v>
      </c>
      <c r="G102" s="6">
        <f t="shared" si="9"/>
        <v>0.95609131529456182</v>
      </c>
    </row>
    <row r="103" spans="1:7" x14ac:dyDescent="0.25">
      <c r="A103" s="1" t="s">
        <v>102</v>
      </c>
      <c r="B103">
        <f>Planificare_Segment!C101</f>
        <v>4.5019999999999998</v>
      </c>
      <c r="C103">
        <f t="shared" si="5"/>
        <v>3.9829028877419379</v>
      </c>
      <c r="D103">
        <f t="shared" si="6"/>
        <v>0.51909711225806188</v>
      </c>
      <c r="E103">
        <f t="shared" si="7"/>
        <v>0.51909711225806188</v>
      </c>
      <c r="F103">
        <f t="shared" si="8"/>
        <v>0.2694618119546589</v>
      </c>
      <c r="G103" s="6">
        <f t="shared" si="9"/>
        <v>0.11530366776056461</v>
      </c>
    </row>
    <row r="104" spans="1:7" x14ac:dyDescent="0.25">
      <c r="A104" s="1" t="s">
        <v>103</v>
      </c>
      <c r="B104">
        <f>Planificare_Segment!C102</f>
        <v>4.7770000000000001</v>
      </c>
      <c r="C104">
        <f t="shared" si="5"/>
        <v>4.3241152999039087</v>
      </c>
      <c r="D104">
        <f t="shared" si="6"/>
        <v>0.45288470009609139</v>
      </c>
      <c r="E104">
        <f t="shared" si="7"/>
        <v>0.45288470009609139</v>
      </c>
      <c r="F104">
        <f t="shared" si="8"/>
        <v>0.20510455158112664</v>
      </c>
      <c r="G104" s="6">
        <f t="shared" si="9"/>
        <v>9.4805254363845792E-2</v>
      </c>
    </row>
    <row r="105" spans="1:7" x14ac:dyDescent="0.25">
      <c r="A105" s="1" t="s">
        <v>104</v>
      </c>
      <c r="B105">
        <f>Planificare_Segment!C103</f>
        <v>4.9400000000000004</v>
      </c>
      <c r="C105">
        <f t="shared" si="5"/>
        <v>4.6218050332927856</v>
      </c>
      <c r="D105">
        <f t="shared" si="6"/>
        <v>0.31819496670721481</v>
      </c>
      <c r="E105">
        <f t="shared" si="7"/>
        <v>0.31819496670721481</v>
      </c>
      <c r="F105">
        <f t="shared" si="8"/>
        <v>0.10124803683780555</v>
      </c>
      <c r="G105" s="6">
        <f t="shared" si="9"/>
        <v>6.441193658040785E-2</v>
      </c>
    </row>
    <row r="106" spans="1:7" x14ac:dyDescent="0.25">
      <c r="A106" s="1" t="s">
        <v>105</v>
      </c>
      <c r="B106">
        <f>Planificare_Segment!C104</f>
        <v>4.97</v>
      </c>
      <c r="C106">
        <f t="shared" si="5"/>
        <v>4.8309606412977706</v>
      </c>
      <c r="D106">
        <f t="shared" si="6"/>
        <v>0.13903935870222917</v>
      </c>
      <c r="E106">
        <f t="shared" si="7"/>
        <v>0.13903935870222917</v>
      </c>
      <c r="F106">
        <f t="shared" si="8"/>
        <v>1.9331943268327149E-2</v>
      </c>
      <c r="G106" s="6">
        <f t="shared" si="9"/>
        <v>2.7975726097028003E-2</v>
      </c>
    </row>
    <row r="107" spans="1:7" x14ac:dyDescent="0.25">
      <c r="A107" s="1" t="s">
        <v>106</v>
      </c>
      <c r="B107">
        <f>Planificare_Segment!C105</f>
        <v>3.915</v>
      </c>
      <c r="C107">
        <f t="shared" si="5"/>
        <v>4.9223538581890569</v>
      </c>
      <c r="D107">
        <f t="shared" si="6"/>
        <v>-1.0073538581890569</v>
      </c>
      <c r="E107">
        <f t="shared" si="7"/>
        <v>1.0073538581890569</v>
      </c>
      <c r="F107">
        <f t="shared" si="8"/>
        <v>1.0147617956083785</v>
      </c>
      <c r="G107" s="6">
        <f t="shared" si="9"/>
        <v>0.25730622175965695</v>
      </c>
    </row>
    <row r="108" spans="1:7" x14ac:dyDescent="0.25">
      <c r="A108" s="1" t="s">
        <v>107</v>
      </c>
      <c r="B108">
        <f>Planificare_Segment!C106</f>
        <v>4.8099999999999996</v>
      </c>
      <c r="C108">
        <f t="shared" si="5"/>
        <v>4.2602009936543759</v>
      </c>
      <c r="D108">
        <f t="shared" si="6"/>
        <v>0.54979900634562373</v>
      </c>
      <c r="E108">
        <f t="shared" si="7"/>
        <v>0.54979900634562373</v>
      </c>
      <c r="F108">
        <f t="shared" si="8"/>
        <v>0.3022789473786352</v>
      </c>
      <c r="G108" s="6">
        <f t="shared" si="9"/>
        <v>0.11430332772258291</v>
      </c>
    </row>
    <row r="109" spans="1:7" x14ac:dyDescent="0.25">
      <c r="A109" s="1" t="s">
        <v>108</v>
      </c>
      <c r="B109">
        <f>Planificare_Segment!C107</f>
        <v>4.79</v>
      </c>
      <c r="C109">
        <f t="shared" si="5"/>
        <v>4.6215943451669599</v>
      </c>
      <c r="D109">
        <f t="shared" si="6"/>
        <v>0.16840565483304015</v>
      </c>
      <c r="E109">
        <f t="shared" si="7"/>
        <v>0.16840565483304015</v>
      </c>
      <c r="F109">
        <f t="shared" si="8"/>
        <v>2.8360464579745059E-2</v>
      </c>
      <c r="G109" s="6">
        <f t="shared" si="9"/>
        <v>3.5157756750112769E-2</v>
      </c>
    </row>
    <row r="110" spans="1:7" x14ac:dyDescent="0.25">
      <c r="A110" s="1" t="s">
        <v>109</v>
      </c>
      <c r="B110">
        <f>Planificare_Segment!C108</f>
        <v>5.085</v>
      </c>
      <c r="C110">
        <f t="shared" si="5"/>
        <v>4.73229058745068</v>
      </c>
      <c r="D110">
        <f t="shared" si="6"/>
        <v>0.35270941254931998</v>
      </c>
      <c r="E110">
        <f t="shared" si="7"/>
        <v>0.35270941254931998</v>
      </c>
      <c r="F110">
        <f t="shared" si="8"/>
        <v>0.1244039297008864</v>
      </c>
      <c r="G110" s="6">
        <f t="shared" si="9"/>
        <v>6.9362716332216315E-2</v>
      </c>
    </row>
    <row r="111" spans="1:7" x14ac:dyDescent="0.25">
      <c r="A111" s="1" t="s">
        <v>110</v>
      </c>
      <c r="B111">
        <f>Planificare_Segment!C109</f>
        <v>4.9550000000000001</v>
      </c>
      <c r="C111">
        <f t="shared" si="5"/>
        <v>4.9641331976410363</v>
      </c>
      <c r="D111">
        <f t="shared" si="6"/>
        <v>-9.1331976410362614E-3</v>
      </c>
      <c r="E111">
        <f t="shared" si="7"/>
        <v>9.1331976410362614E-3</v>
      </c>
      <c r="F111">
        <f t="shared" si="8"/>
        <v>8.3415299150230331E-5</v>
      </c>
      <c r="G111" s="6">
        <f t="shared" si="9"/>
        <v>1.8432285854765411E-3</v>
      </c>
    </row>
    <row r="112" spans="1:7" x14ac:dyDescent="0.25">
      <c r="A112" s="1" t="s">
        <v>111</v>
      </c>
      <c r="B112">
        <f>Planificare_Segment!C110</f>
        <v>10.44</v>
      </c>
      <c r="C112">
        <f t="shared" si="5"/>
        <v>4.9581297729941642</v>
      </c>
      <c r="D112">
        <f t="shared" si="6"/>
        <v>5.4818702270058353</v>
      </c>
      <c r="E112">
        <f t="shared" si="7"/>
        <v>5.4818702270058353</v>
      </c>
      <c r="F112">
        <f t="shared" si="8"/>
        <v>30.050901185733007</v>
      </c>
      <c r="G112" s="6">
        <f t="shared" si="9"/>
        <v>0.52508335507718729</v>
      </c>
    </row>
    <row r="113" spans="1:7" x14ac:dyDescent="0.25">
      <c r="A113" s="1" t="s">
        <v>112</v>
      </c>
      <c r="B113">
        <f>Planificare_Segment!C111</f>
        <v>9.9149999999999991</v>
      </c>
      <c r="C113">
        <f t="shared" si="5"/>
        <v>8.5614674128030117</v>
      </c>
      <c r="D113">
        <f t="shared" si="6"/>
        <v>1.3535325871969874</v>
      </c>
      <c r="E113">
        <f t="shared" si="7"/>
        <v>1.3535325871969874</v>
      </c>
      <c r="F113">
        <f t="shared" si="8"/>
        <v>1.8320504646041704</v>
      </c>
      <c r="G113" s="6">
        <f t="shared" si="9"/>
        <v>0.13651362452818835</v>
      </c>
    </row>
    <row r="114" spans="1:7" x14ac:dyDescent="0.25">
      <c r="A114" s="1" t="s">
        <v>113</v>
      </c>
      <c r="B114">
        <f>Planificare_Segment!C112</f>
        <v>10.33</v>
      </c>
      <c r="C114">
        <f t="shared" si="5"/>
        <v>9.4511701449340269</v>
      </c>
      <c r="D114">
        <f t="shared" si="6"/>
        <v>0.87882985506597322</v>
      </c>
      <c r="E114">
        <f t="shared" si="7"/>
        <v>0.87882985506597322</v>
      </c>
      <c r="F114">
        <f t="shared" si="8"/>
        <v>0.77234191415527953</v>
      </c>
      <c r="G114" s="6">
        <f t="shared" si="9"/>
        <v>8.5075494198061305E-2</v>
      </c>
    </row>
    <row r="115" spans="1:7" x14ac:dyDescent="0.25">
      <c r="A115" s="1" t="s">
        <v>114</v>
      </c>
      <c r="B115">
        <f>Planificare_Segment!C113</f>
        <v>10.119999999999999</v>
      </c>
      <c r="C115">
        <f t="shared" si="5"/>
        <v>10.028841735944422</v>
      </c>
      <c r="D115">
        <f t="shared" si="6"/>
        <v>9.1158264055577476E-2</v>
      </c>
      <c r="E115">
        <f t="shared" si="7"/>
        <v>9.1158264055577476E-2</v>
      </c>
      <c r="F115">
        <f t="shared" si="8"/>
        <v>8.3098291056263891E-3</v>
      </c>
      <c r="G115" s="6">
        <f t="shared" si="9"/>
        <v>9.0077336023297906E-3</v>
      </c>
    </row>
    <row r="116" spans="1:7" x14ac:dyDescent="0.25">
      <c r="A116" s="1" t="s">
        <v>115</v>
      </c>
      <c r="B116">
        <f>Planificare_Segment!C114</f>
        <v>10.29</v>
      </c>
      <c r="C116">
        <f t="shared" si="5"/>
        <v>10.088761797975971</v>
      </c>
      <c r="D116">
        <f t="shared" si="6"/>
        <v>0.20123820202402776</v>
      </c>
      <c r="E116">
        <f t="shared" si="7"/>
        <v>0.20123820202402776</v>
      </c>
      <c r="F116">
        <f t="shared" si="8"/>
        <v>4.0496813953863411E-2</v>
      </c>
      <c r="G116" s="6">
        <f t="shared" si="9"/>
        <v>1.955667658153817E-2</v>
      </c>
    </row>
    <row r="117" spans="1:7" x14ac:dyDescent="0.25">
      <c r="A117" s="1" t="s">
        <v>116</v>
      </c>
      <c r="B117">
        <f>Planificare_Segment!C115</f>
        <v>9.8049999999999997</v>
      </c>
      <c r="C117">
        <f t="shared" si="5"/>
        <v>10.221039498449136</v>
      </c>
      <c r="D117">
        <f t="shared" si="6"/>
        <v>-0.41603949844913579</v>
      </c>
      <c r="E117">
        <f t="shared" si="7"/>
        <v>0.41603949844913579</v>
      </c>
      <c r="F117">
        <f t="shared" si="8"/>
        <v>0.17308886426980846</v>
      </c>
      <c r="G117" s="6">
        <f t="shared" si="9"/>
        <v>4.2431361392058727E-2</v>
      </c>
    </row>
    <row r="118" spans="1:7" x14ac:dyDescent="0.25">
      <c r="A118" s="1" t="s">
        <v>117</v>
      </c>
      <c r="B118">
        <f>Planificare_Segment!C116</f>
        <v>9.5500000000000007</v>
      </c>
      <c r="C118">
        <f t="shared" si="5"/>
        <v>9.9475688173987766</v>
      </c>
      <c r="D118">
        <f t="shared" si="6"/>
        <v>-0.39756881739877592</v>
      </c>
      <c r="E118">
        <f t="shared" si="7"/>
        <v>0.39756881739877592</v>
      </c>
      <c r="F118">
        <f t="shared" si="8"/>
        <v>0.15806096456786123</v>
      </c>
      <c r="G118" s="6">
        <f t="shared" si="9"/>
        <v>4.1630242659557684E-2</v>
      </c>
    </row>
    <row r="119" spans="1:7" x14ac:dyDescent="0.25">
      <c r="A119" s="1"/>
      <c r="C119">
        <f t="shared" si="5"/>
        <v>9.6862392665659467</v>
      </c>
      <c r="D119">
        <f>B119-C119</f>
        <v>-9.6862392665659467</v>
      </c>
      <c r="E119">
        <f>ABS(D119)</f>
        <v>9.6862392665659467</v>
      </c>
      <c r="F119">
        <f>D119^2</f>
        <v>93.823231129164014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G9" sqref="G9"/>
    </sheetView>
  </sheetViews>
  <sheetFormatPr defaultRowHeight="15" x14ac:dyDescent="0.25"/>
  <cols>
    <col min="1" max="1" width="23.42578125" customWidth="1"/>
    <col min="2" max="2" width="11.7109375" customWidth="1"/>
    <col min="3" max="3" width="12" bestFit="1" customWidth="1"/>
    <col min="4" max="4" width="8.85546875" style="5" customWidth="1"/>
  </cols>
  <sheetData>
    <row r="1" spans="1:8" x14ac:dyDescent="0.25">
      <c r="A1" s="12" t="s">
        <v>118</v>
      </c>
      <c r="B1" s="3" t="s">
        <v>119</v>
      </c>
      <c r="C1" s="2" t="s">
        <v>120</v>
      </c>
      <c r="D1" s="4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</row>
    <row r="2" spans="1:8" x14ac:dyDescent="0.25">
      <c r="A2" t="s">
        <v>126</v>
      </c>
      <c r="B2">
        <f>'2MA'!E2</f>
        <v>1.576123893805311</v>
      </c>
      <c r="C2">
        <f>'2MA'!F2</f>
        <v>5.4837769676548707</v>
      </c>
      <c r="D2">
        <f>'2MA'!G2</f>
        <v>0.14866137970244414</v>
      </c>
    </row>
    <row r="3" spans="1:8" x14ac:dyDescent="0.25">
      <c r="A3" t="s">
        <v>127</v>
      </c>
      <c r="B3">
        <f>'3MA'!E2</f>
        <v>0.87767916666666679</v>
      </c>
      <c r="C3">
        <f>'3MA'!F2</f>
        <v>1.8123026843105159</v>
      </c>
      <c r="D3">
        <f>'3MA'!G2</f>
        <v>7.7261239222491063E-2</v>
      </c>
    </row>
    <row r="4" spans="1:8" x14ac:dyDescent="0.25">
      <c r="A4" t="s">
        <v>128</v>
      </c>
      <c r="B4">
        <f>'2WMA'!E2</f>
        <v>1.648318938053098</v>
      </c>
      <c r="C4">
        <f>'2WMA'!F2</f>
        <v>5.8344531593221216</v>
      </c>
      <c r="D4">
        <f>'2WMA'!G2</f>
        <v>0.15684017639285186</v>
      </c>
      <c r="F4">
        <f>'2WMA'!J2</f>
        <v>0.7</v>
      </c>
      <c r="G4">
        <f>'2WMA'!J2</f>
        <v>0.7</v>
      </c>
    </row>
    <row r="5" spans="1:8" x14ac:dyDescent="0.25">
      <c r="A5" t="s">
        <v>129</v>
      </c>
      <c r="B5">
        <f>'2WMA_MAD'!E2</f>
        <v>1.6324130007802859</v>
      </c>
      <c r="C5">
        <f>'2WMA_MAD'!F2</f>
        <v>6.2707869046819233</v>
      </c>
      <c r="D5">
        <f>'2WMA_MAD'!G2</f>
        <v>0.14648477120782682</v>
      </c>
      <c r="F5">
        <f>'2WMA_MAD'!I2</f>
        <v>0.57395424517907845</v>
      </c>
      <c r="G5">
        <f>'2WMA_MAD'!J2</f>
        <v>0.42604575482092139</v>
      </c>
    </row>
    <row r="6" spans="1:8" x14ac:dyDescent="0.25">
      <c r="A6" t="s">
        <v>130</v>
      </c>
      <c r="B6">
        <f>'2WMA_MSE'!E2</f>
        <v>1.5699932008921305</v>
      </c>
      <c r="C6">
        <f>'2WMA_MSE'!F2</f>
        <v>5.4805385528523765</v>
      </c>
      <c r="D6">
        <f>'2WMA_MSE'!G2</f>
        <v>0.14789648346303827</v>
      </c>
      <c r="F6">
        <f>'2WMA_MSE'!I2</f>
        <v>0.52115503918470252</v>
      </c>
      <c r="G6">
        <f>'2WMA_MSE'!J2</f>
        <v>0.47884496081529732</v>
      </c>
    </row>
    <row r="7" spans="1:8" x14ac:dyDescent="0.25">
      <c r="A7" t="s">
        <v>131</v>
      </c>
      <c r="B7">
        <f>'2WMA_MAPE'!E2</f>
        <v>1.5693933150738206</v>
      </c>
      <c r="C7">
        <f>'2WMA_MAPE'!F2</f>
        <v>5.5484320061076069</v>
      </c>
      <c r="D7">
        <f>'2WMA_MAPE'!G2</f>
        <v>0.1464032036380167</v>
      </c>
      <c r="F7">
        <f>'2WMA_MAPE'!I2</f>
        <v>0.61801884875392143</v>
      </c>
      <c r="G7">
        <f>'2WMA_MAPE'!J2</f>
        <v>0.38198115124607868</v>
      </c>
    </row>
    <row r="8" spans="1:8" x14ac:dyDescent="0.25">
      <c r="A8" t="s">
        <v>132</v>
      </c>
      <c r="B8">
        <f>'3WMA'!E2</f>
        <v>1.6597103571428569</v>
      </c>
      <c r="C8">
        <f>'3WMA'!F2</f>
        <v>5.6820212254571425</v>
      </c>
      <c r="D8">
        <f>'3WMA'!G2</f>
        <v>0.15952645905389931</v>
      </c>
      <c r="F8">
        <f>'3WMA'!I2</f>
        <v>0.2</v>
      </c>
      <c r="G8">
        <f>'3WMA'!J2</f>
        <v>0.6</v>
      </c>
      <c r="H8">
        <f>'3WMA'!K2</f>
        <v>0.2</v>
      </c>
    </row>
    <row r="9" spans="1:8" x14ac:dyDescent="0.25">
      <c r="A9" t="s">
        <v>133</v>
      </c>
      <c r="B9">
        <f>'3WMA_MAD'!E2</f>
        <v>1.5735446428571447</v>
      </c>
      <c r="C9">
        <f>'3WMA_MAD'!F2</f>
        <v>5.5016836816517891</v>
      </c>
      <c r="D9">
        <f>'3WMA_MAD'!G2</f>
        <v>0.14878988078497199</v>
      </c>
      <c r="F9">
        <f>'3WMA_MAD'!I2</f>
        <v>0.2</v>
      </c>
      <c r="G9">
        <f>'3WMA_MAD'!J2</f>
        <v>0.8</v>
      </c>
      <c r="H9">
        <f>'3WMA_MAD'!K2</f>
        <v>0</v>
      </c>
    </row>
    <row r="10" spans="1:8" x14ac:dyDescent="0.25">
      <c r="A10" t="s">
        <v>134</v>
      </c>
      <c r="B10">
        <f>'3WMA_MSE'!E2</f>
        <v>1.5735446428571447</v>
      </c>
      <c r="C10">
        <f>'3WMA_MSE'!F2</f>
        <v>5.5016836816517891</v>
      </c>
      <c r="D10">
        <f>'3WMA_MSE'!G2</f>
        <v>0.14878988078497199</v>
      </c>
      <c r="F10">
        <f>'3WMA_MSE'!I2</f>
        <v>0.2</v>
      </c>
      <c r="G10">
        <f>'3WMA_MSE'!J2</f>
        <v>0.8</v>
      </c>
      <c r="H10">
        <f>'3WMA_MSE'!K2</f>
        <v>0</v>
      </c>
    </row>
    <row r="11" spans="1:8" x14ac:dyDescent="0.25">
      <c r="A11" t="s">
        <v>135</v>
      </c>
      <c r="B11">
        <f>'3WMA_MAPE'!E2</f>
        <v>1.5735446428571447</v>
      </c>
      <c r="C11">
        <f>'3WMA_MAPE'!F2</f>
        <v>5.5016836816517891</v>
      </c>
      <c r="D11">
        <f>'3WMA_MAPE'!G2</f>
        <v>0.14878988078497199</v>
      </c>
      <c r="F11">
        <f>'3WMA_MAPE'!I2</f>
        <v>0.2</v>
      </c>
      <c r="G11">
        <f>'3WMA_MAPE'!J2</f>
        <v>0.8</v>
      </c>
      <c r="H11">
        <f>'3WMA_MAPE'!K2</f>
        <v>0</v>
      </c>
    </row>
    <row r="12" spans="1:8" x14ac:dyDescent="0.25">
      <c r="A12" t="s">
        <v>136</v>
      </c>
      <c r="B12">
        <f>Exponential_MAD!E2</f>
        <v>1.5968555272110023</v>
      </c>
      <c r="C12">
        <f>Exponential_MAD!F2</f>
        <v>5.3928742981496542</v>
      </c>
      <c r="D12">
        <f>Exponential_MAD!G2</f>
        <v>0.14797096795993414</v>
      </c>
      <c r="E12">
        <f>Exponential_MAD!I2</f>
        <v>0.56077377752603108</v>
      </c>
    </row>
    <row r="13" spans="1:8" x14ac:dyDescent="0.25">
      <c r="A13" t="s">
        <v>137</v>
      </c>
      <c r="B13">
        <f>Exponential_MSE!E2</f>
        <v>1.6110855767991343</v>
      </c>
      <c r="C13">
        <f>Exponential_MSE!F2</f>
        <v>5.3186284095042229</v>
      </c>
      <c r="D13">
        <f>Exponential_MSE!G2</f>
        <v>0.15148455720451168</v>
      </c>
      <c r="E13">
        <f>Exponential_MSE!I2</f>
        <v>0.46734551607770258</v>
      </c>
    </row>
    <row r="14" spans="1:8" x14ac:dyDescent="0.25">
      <c r="A14" t="s">
        <v>138</v>
      </c>
      <c r="B14">
        <f>Exponential_MAPE!E2</f>
        <v>1.6047496332870044</v>
      </c>
      <c r="C14">
        <f>Exponential_MAPE!F2</f>
        <v>5.5976053597028628</v>
      </c>
      <c r="D14">
        <f>Exponential_MAPE!G2</f>
        <v>0.14758267190453295</v>
      </c>
      <c r="E14">
        <f>Exponential_MAPE!I2</f>
        <v>0.657319033576789</v>
      </c>
    </row>
    <row r="16" spans="1:8" x14ac:dyDescent="0.25">
      <c r="A16" t="s">
        <v>139</v>
      </c>
      <c r="B16" s="7">
        <f>MIN(B2:B14)</f>
        <v>0.87767916666666679</v>
      </c>
      <c r="C16" s="7">
        <f>MIN(C2:C14)</f>
        <v>1.8123026843105159</v>
      </c>
      <c r="D16" s="8">
        <f>MIN(D2:D14)</f>
        <v>7.7261239222491063E-2</v>
      </c>
    </row>
    <row r="17" spans="1:4" x14ac:dyDescent="0.25">
      <c r="A17" t="s">
        <v>140</v>
      </c>
      <c r="B17" s="9">
        <f>MAX(B2:B14)</f>
        <v>1.6597103571428569</v>
      </c>
      <c r="C17" s="9">
        <f>MAX(C2:C14)</f>
        <v>6.2707869046819233</v>
      </c>
      <c r="D17" s="10">
        <f>MAX(D2:D14)</f>
        <v>0.15952645905389931</v>
      </c>
    </row>
  </sheetData>
  <conditionalFormatting sqref="B2:D14">
    <cfRule type="cellIs" dxfId="78" priority="5" operator="equal">
      <formula>$B$17</formula>
    </cfRule>
    <cfRule type="cellIs" dxfId="77" priority="6" operator="equal">
      <formula>$B$16</formula>
    </cfRule>
    <cfRule type="cellIs" dxfId="76" priority="7" operator="equal">
      <formula>"$B$16"</formula>
    </cfRule>
  </conditionalFormatting>
  <conditionalFormatting sqref="C2:C14">
    <cfRule type="cellIs" dxfId="75" priority="3" operator="equal">
      <formula>$C$17</formula>
    </cfRule>
    <cfRule type="cellIs" dxfId="74" priority="4" operator="equal">
      <formula>$C$16</formula>
    </cfRule>
  </conditionalFormatting>
  <conditionalFormatting sqref="D2:D14">
    <cfRule type="cellIs" dxfId="73" priority="1" operator="equal">
      <formula>$D$17</formula>
    </cfRule>
    <cfRule type="cellIs" dxfId="72" priority="2" operator="equal">
      <formula>$D$16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9"/>
  <sheetViews>
    <sheetView tabSelected="1" workbookViewId="0">
      <selection activeCell="C6" sqref="C6"/>
    </sheetView>
  </sheetViews>
  <sheetFormatPr defaultRowHeight="15" x14ac:dyDescent="0.25"/>
  <cols>
    <col min="1" max="1" width="13" bestFit="1" customWidth="1"/>
    <col min="2" max="2" width="18" bestFit="1" customWidth="1"/>
    <col min="3" max="3" width="10.7109375" bestFit="1" customWidth="1"/>
    <col min="4" max="4" width="9" bestFit="1" customWidth="1"/>
    <col min="5" max="5" width="8" bestFit="1" customWidth="1"/>
    <col min="6" max="6" width="12" bestFit="1" customWidth="1"/>
    <col min="7" max="7" width="8.5703125" style="6" bestFit="1" customWidth="1"/>
  </cols>
  <sheetData>
    <row r="1" spans="1:7" x14ac:dyDescent="0.25">
      <c r="A1" t="s">
        <v>0</v>
      </c>
      <c r="B1" t="s">
        <v>141</v>
      </c>
      <c r="C1" t="s">
        <v>142</v>
      </c>
      <c r="D1" t="s">
        <v>143</v>
      </c>
      <c r="E1" t="s">
        <v>119</v>
      </c>
      <c r="F1" t="s">
        <v>120</v>
      </c>
      <c r="G1" s="6" t="s">
        <v>121</v>
      </c>
    </row>
    <row r="2" spans="1:7" x14ac:dyDescent="0.25">
      <c r="E2">
        <f>AVERAGE(E6:E118)</f>
        <v>1.576123893805311</v>
      </c>
      <c r="F2">
        <f>AVERAGE(F6:F118)</f>
        <v>5.4837769676548707</v>
      </c>
      <c r="G2" s="6">
        <f>AVERAGE(G6:G118)</f>
        <v>0.14866137970244414</v>
      </c>
    </row>
    <row r="4" spans="1:7" x14ac:dyDescent="0.25">
      <c r="A4" s="1" t="s">
        <v>3</v>
      </c>
      <c r="B4">
        <f>Planificare_Segment!C2</f>
        <v>10.37</v>
      </c>
    </row>
    <row r="5" spans="1:7" x14ac:dyDescent="0.25">
      <c r="A5" s="1" t="s">
        <v>4</v>
      </c>
      <c r="B5">
        <f>Planificare_Segment!C3</f>
        <v>13.68</v>
      </c>
    </row>
    <row r="6" spans="1:7" x14ac:dyDescent="0.25">
      <c r="A6" s="1" t="s">
        <v>5</v>
      </c>
      <c r="B6">
        <f>Planificare_Segment!C4</f>
        <v>13.89</v>
      </c>
      <c r="C6">
        <f>AVERAGE(B4:B5)</f>
        <v>12.024999999999999</v>
      </c>
      <c r="D6">
        <f t="shared" ref="D6:D33" si="0">B6-C6</f>
        <v>1.865000000000002</v>
      </c>
      <c r="E6">
        <f t="shared" ref="E6:E33" si="1">ABS(D6)</f>
        <v>1.865000000000002</v>
      </c>
      <c r="F6">
        <f t="shared" ref="F6:F33" si="2">D6^2</f>
        <v>3.4782250000000072</v>
      </c>
      <c r="G6" s="6">
        <f t="shared" ref="G6:G33" si="3">E6/B6</f>
        <v>0.13426925845932339</v>
      </c>
    </row>
    <row r="7" spans="1:7" x14ac:dyDescent="0.25">
      <c r="A7" s="1" t="s">
        <v>6</v>
      </c>
      <c r="B7">
        <f>Planificare_Segment!C5</f>
        <v>10.68</v>
      </c>
      <c r="C7">
        <f>AVERAGE(B5:B6)</f>
        <v>13.785</v>
      </c>
      <c r="D7">
        <f t="shared" si="0"/>
        <v>-3.1050000000000004</v>
      </c>
      <c r="E7">
        <f t="shared" si="1"/>
        <v>3.1050000000000004</v>
      </c>
      <c r="F7">
        <f t="shared" si="2"/>
        <v>9.6410250000000026</v>
      </c>
      <c r="G7" s="6">
        <f t="shared" si="3"/>
        <v>0.29073033707865176</v>
      </c>
    </row>
    <row r="8" spans="1:7" x14ac:dyDescent="0.25">
      <c r="A8" s="1" t="s">
        <v>7</v>
      </c>
      <c r="B8">
        <f>Planificare_Segment!C6</f>
        <v>17.475000000000001</v>
      </c>
      <c r="C8">
        <f t="shared" ref="C8:C70" si="4">AVERAGE(B6:B7)</f>
        <v>12.285</v>
      </c>
      <c r="D8">
        <f t="shared" si="0"/>
        <v>5.1900000000000013</v>
      </c>
      <c r="E8">
        <f t="shared" si="1"/>
        <v>5.1900000000000013</v>
      </c>
      <c r="F8">
        <f t="shared" si="2"/>
        <v>26.936100000000014</v>
      </c>
      <c r="G8" s="6">
        <f t="shared" si="3"/>
        <v>0.29699570815450649</v>
      </c>
    </row>
    <row r="9" spans="1:7" x14ac:dyDescent="0.25">
      <c r="A9" s="1" t="s">
        <v>8</v>
      </c>
      <c r="B9">
        <f>Planificare_Segment!C7</f>
        <v>14.51</v>
      </c>
      <c r="C9">
        <f t="shared" si="4"/>
        <v>14.077500000000001</v>
      </c>
      <c r="D9">
        <f t="shared" si="0"/>
        <v>0.43249999999999922</v>
      </c>
      <c r="E9">
        <f t="shared" si="1"/>
        <v>0.43249999999999922</v>
      </c>
      <c r="F9">
        <f t="shared" si="2"/>
        <v>0.18705624999999931</v>
      </c>
      <c r="G9" s="6">
        <f t="shared" si="3"/>
        <v>2.9807029634734611E-2</v>
      </c>
    </row>
    <row r="10" spans="1:7" x14ac:dyDescent="0.25">
      <c r="A10" s="1" t="s">
        <v>9</v>
      </c>
      <c r="B10">
        <f>Planificare_Segment!C8</f>
        <v>16.100000000000001</v>
      </c>
      <c r="C10">
        <f t="shared" si="4"/>
        <v>15.9925</v>
      </c>
      <c r="D10">
        <f t="shared" si="0"/>
        <v>0.10750000000000171</v>
      </c>
      <c r="E10">
        <f t="shared" si="1"/>
        <v>0.10750000000000171</v>
      </c>
      <c r="F10">
        <f t="shared" si="2"/>
        <v>1.1556250000000367E-2</v>
      </c>
      <c r="G10" s="6">
        <f t="shared" si="3"/>
        <v>6.6770186335404777E-3</v>
      </c>
    </row>
    <row r="11" spans="1:7" x14ac:dyDescent="0.25">
      <c r="A11" s="1" t="s">
        <v>10</v>
      </c>
      <c r="B11">
        <f>Planificare_Segment!C9</f>
        <v>16.09</v>
      </c>
      <c r="C11">
        <f t="shared" si="4"/>
        <v>15.305</v>
      </c>
      <c r="D11">
        <f t="shared" si="0"/>
        <v>0.78500000000000014</v>
      </c>
      <c r="E11">
        <f t="shared" si="1"/>
        <v>0.78500000000000014</v>
      </c>
      <c r="F11">
        <f t="shared" si="2"/>
        <v>0.61622500000000024</v>
      </c>
      <c r="G11" s="6">
        <f t="shared" si="3"/>
        <v>4.8788067122436309E-2</v>
      </c>
    </row>
    <row r="12" spans="1:7" x14ac:dyDescent="0.25">
      <c r="A12" s="1" t="s">
        <v>11</v>
      </c>
      <c r="B12">
        <f>Planificare_Segment!C10</f>
        <v>16.239999999999998</v>
      </c>
      <c r="C12">
        <f t="shared" si="4"/>
        <v>16.094999999999999</v>
      </c>
      <c r="D12">
        <f t="shared" si="0"/>
        <v>0.14499999999999957</v>
      </c>
      <c r="E12">
        <f t="shared" si="1"/>
        <v>0.14499999999999957</v>
      </c>
      <c r="F12">
        <f t="shared" si="2"/>
        <v>2.1024999999999877E-2</v>
      </c>
      <c r="G12" s="6">
        <f t="shared" si="3"/>
        <v>8.9285714285714038E-3</v>
      </c>
    </row>
    <row r="13" spans="1:7" x14ac:dyDescent="0.25">
      <c r="A13" s="1" t="s">
        <v>12</v>
      </c>
      <c r="B13">
        <f>Planificare_Segment!C11</f>
        <v>16.25</v>
      </c>
      <c r="C13">
        <f t="shared" si="4"/>
        <v>16.164999999999999</v>
      </c>
      <c r="D13">
        <f t="shared" si="0"/>
        <v>8.5000000000000853E-2</v>
      </c>
      <c r="E13">
        <f t="shared" si="1"/>
        <v>8.5000000000000853E-2</v>
      </c>
      <c r="F13">
        <f t="shared" si="2"/>
        <v>7.2250000000001454E-3</v>
      </c>
      <c r="G13" s="6">
        <f t="shared" si="3"/>
        <v>5.2307692307692836E-3</v>
      </c>
    </row>
    <row r="14" spans="1:7" x14ac:dyDescent="0.25">
      <c r="A14" s="1" t="s">
        <v>13</v>
      </c>
      <c r="B14">
        <f>Planificare_Segment!C12</f>
        <v>16.295000000000002</v>
      </c>
      <c r="C14">
        <f t="shared" si="4"/>
        <v>16.244999999999997</v>
      </c>
      <c r="D14">
        <f t="shared" si="0"/>
        <v>5.0000000000004263E-2</v>
      </c>
      <c r="E14">
        <f t="shared" si="1"/>
        <v>5.0000000000004263E-2</v>
      </c>
      <c r="F14">
        <f t="shared" si="2"/>
        <v>2.5000000000004264E-3</v>
      </c>
      <c r="G14" s="6">
        <f t="shared" si="3"/>
        <v>3.0684258975148364E-3</v>
      </c>
    </row>
    <row r="15" spans="1:7" x14ac:dyDescent="0.25">
      <c r="A15" s="1" t="s">
        <v>14</v>
      </c>
      <c r="B15">
        <f>Planificare_Segment!C13</f>
        <v>16.5</v>
      </c>
      <c r="C15">
        <f t="shared" si="4"/>
        <v>16.272500000000001</v>
      </c>
      <c r="D15">
        <f t="shared" si="0"/>
        <v>0.22749999999999915</v>
      </c>
      <c r="E15">
        <f t="shared" si="1"/>
        <v>0.22749999999999915</v>
      </c>
      <c r="F15">
        <f t="shared" si="2"/>
        <v>5.1756249999999615E-2</v>
      </c>
      <c r="G15" s="6">
        <f t="shared" si="3"/>
        <v>1.3787878787878736E-2</v>
      </c>
    </row>
    <row r="16" spans="1:7" x14ac:dyDescent="0.25">
      <c r="A16" s="1" t="s">
        <v>15</v>
      </c>
      <c r="B16">
        <f>Planificare_Segment!C14</f>
        <v>16.420000000000002</v>
      </c>
      <c r="C16">
        <f t="shared" si="4"/>
        <v>16.397500000000001</v>
      </c>
      <c r="D16">
        <f t="shared" si="0"/>
        <v>2.2500000000000853E-2</v>
      </c>
      <c r="E16">
        <f t="shared" si="1"/>
        <v>2.2500000000000853E-2</v>
      </c>
      <c r="F16">
        <f t="shared" si="2"/>
        <v>5.0625000000003835E-4</v>
      </c>
      <c r="G16" s="6">
        <f t="shared" si="3"/>
        <v>1.3702801461632674E-3</v>
      </c>
    </row>
    <row r="17" spans="1:7" x14ac:dyDescent="0.25">
      <c r="A17" s="1" t="s">
        <v>16</v>
      </c>
      <c r="B17">
        <f>Planificare_Segment!C15</f>
        <v>11.85</v>
      </c>
      <c r="C17">
        <f t="shared" si="4"/>
        <v>16.46</v>
      </c>
      <c r="D17">
        <f t="shared" si="0"/>
        <v>-4.6100000000000012</v>
      </c>
      <c r="E17">
        <f t="shared" si="1"/>
        <v>4.6100000000000012</v>
      </c>
      <c r="F17">
        <f t="shared" si="2"/>
        <v>21.252100000000013</v>
      </c>
      <c r="G17" s="6">
        <f t="shared" si="3"/>
        <v>0.38902953586497901</v>
      </c>
    </row>
    <row r="18" spans="1:7" x14ac:dyDescent="0.25">
      <c r="A18" s="1" t="s">
        <v>17</v>
      </c>
      <c r="B18">
        <f>Planificare_Segment!C16</f>
        <v>14.925700000000001</v>
      </c>
      <c r="C18">
        <f t="shared" si="4"/>
        <v>14.135000000000002</v>
      </c>
      <c r="D18">
        <f t="shared" si="0"/>
        <v>0.79069999999999929</v>
      </c>
      <c r="E18">
        <f t="shared" si="1"/>
        <v>0.79069999999999929</v>
      </c>
      <c r="F18">
        <f t="shared" si="2"/>
        <v>0.62520648999999884</v>
      </c>
      <c r="G18" s="6">
        <f t="shared" si="3"/>
        <v>5.2975739831297643E-2</v>
      </c>
    </row>
    <row r="19" spans="1:7" x14ac:dyDescent="0.25">
      <c r="A19" s="1" t="s">
        <v>18</v>
      </c>
      <c r="B19">
        <f>Planificare_Segment!C17</f>
        <v>9.7149999999999999</v>
      </c>
      <c r="C19">
        <f t="shared" si="4"/>
        <v>13.38785</v>
      </c>
      <c r="D19">
        <f t="shared" si="0"/>
        <v>-3.6728500000000004</v>
      </c>
      <c r="E19">
        <f t="shared" si="1"/>
        <v>3.6728500000000004</v>
      </c>
      <c r="F19">
        <f t="shared" si="2"/>
        <v>13.489827122500003</v>
      </c>
      <c r="G19" s="6">
        <f t="shared" si="3"/>
        <v>0.37805970149253737</v>
      </c>
    </row>
    <row r="20" spans="1:7" x14ac:dyDescent="0.25">
      <c r="A20" s="1" t="s">
        <v>19</v>
      </c>
      <c r="B20">
        <f>Planificare_Segment!C18</f>
        <v>13.76</v>
      </c>
      <c r="C20">
        <f t="shared" si="4"/>
        <v>12.320350000000001</v>
      </c>
      <c r="D20">
        <f t="shared" si="0"/>
        <v>1.4396499999999985</v>
      </c>
      <c r="E20">
        <f t="shared" si="1"/>
        <v>1.4396499999999985</v>
      </c>
      <c r="F20">
        <f t="shared" si="2"/>
        <v>2.0725921224999957</v>
      </c>
      <c r="G20" s="6">
        <f t="shared" si="3"/>
        <v>0.10462572674418594</v>
      </c>
    </row>
    <row r="21" spans="1:7" x14ac:dyDescent="0.25">
      <c r="A21" s="1" t="s">
        <v>20</v>
      </c>
      <c r="B21">
        <f>Planificare_Segment!C19</f>
        <v>13.244999999999999</v>
      </c>
      <c r="C21">
        <f t="shared" si="4"/>
        <v>11.737500000000001</v>
      </c>
      <c r="D21">
        <f t="shared" si="0"/>
        <v>1.5074999999999985</v>
      </c>
      <c r="E21">
        <f t="shared" si="1"/>
        <v>1.5074999999999985</v>
      </c>
      <c r="F21">
        <f t="shared" si="2"/>
        <v>2.2725562499999956</v>
      </c>
      <c r="G21" s="6">
        <f t="shared" si="3"/>
        <v>0.11381653454133625</v>
      </c>
    </row>
    <row r="22" spans="1:7" x14ac:dyDescent="0.25">
      <c r="A22" s="1" t="s">
        <v>21</v>
      </c>
      <c r="B22">
        <f>Planificare_Segment!C20</f>
        <v>13.395</v>
      </c>
      <c r="C22">
        <f t="shared" si="4"/>
        <v>13.5025</v>
      </c>
      <c r="D22">
        <f t="shared" si="0"/>
        <v>-0.10749999999999993</v>
      </c>
      <c r="E22">
        <f t="shared" si="1"/>
        <v>0.10749999999999993</v>
      </c>
      <c r="F22">
        <f t="shared" si="2"/>
        <v>1.1556249999999985E-2</v>
      </c>
      <c r="G22" s="6">
        <f t="shared" si="3"/>
        <v>8.0253826054497903E-3</v>
      </c>
    </row>
    <row r="23" spans="1:7" x14ac:dyDescent="0.25">
      <c r="A23" s="1" t="s">
        <v>22</v>
      </c>
      <c r="B23">
        <f>Planificare_Segment!C21</f>
        <v>14.14</v>
      </c>
      <c r="C23">
        <f t="shared" si="4"/>
        <v>13.32</v>
      </c>
      <c r="D23">
        <f t="shared" si="0"/>
        <v>0.82000000000000028</v>
      </c>
      <c r="E23">
        <f t="shared" si="1"/>
        <v>0.82000000000000028</v>
      </c>
      <c r="F23">
        <f t="shared" si="2"/>
        <v>0.67240000000000044</v>
      </c>
      <c r="G23" s="6">
        <f t="shared" si="3"/>
        <v>5.7991513437058009E-2</v>
      </c>
    </row>
    <row r="24" spans="1:7" x14ac:dyDescent="0.25">
      <c r="A24" s="1" t="s">
        <v>23</v>
      </c>
      <c r="B24">
        <f>Planificare_Segment!C22</f>
        <v>14.256</v>
      </c>
      <c r="C24">
        <f t="shared" si="4"/>
        <v>13.7675</v>
      </c>
      <c r="D24">
        <f t="shared" si="0"/>
        <v>0.48850000000000016</v>
      </c>
      <c r="E24">
        <f t="shared" si="1"/>
        <v>0.48850000000000016</v>
      </c>
      <c r="F24">
        <f t="shared" si="2"/>
        <v>0.23863225000000016</v>
      </c>
      <c r="G24" s="6">
        <f t="shared" si="3"/>
        <v>3.426627384960719E-2</v>
      </c>
    </row>
    <row r="25" spans="1:7" x14ac:dyDescent="0.25">
      <c r="A25" s="1" t="s">
        <v>24</v>
      </c>
      <c r="B25">
        <f>Planificare_Segment!C23</f>
        <v>7.57</v>
      </c>
      <c r="C25">
        <f t="shared" si="4"/>
        <v>14.198</v>
      </c>
      <c r="D25">
        <f t="shared" si="0"/>
        <v>-6.6280000000000001</v>
      </c>
      <c r="E25">
        <f t="shared" si="1"/>
        <v>6.6280000000000001</v>
      </c>
      <c r="F25">
        <f t="shared" si="2"/>
        <v>43.930384000000004</v>
      </c>
      <c r="G25" s="6">
        <f t="shared" si="3"/>
        <v>0.87556142668428005</v>
      </c>
    </row>
    <row r="26" spans="1:7" x14ac:dyDescent="0.25">
      <c r="A26" s="1" t="s">
        <v>25</v>
      </c>
      <c r="B26">
        <f>Planificare_Segment!C24</f>
        <v>12.61</v>
      </c>
      <c r="C26">
        <f t="shared" si="4"/>
        <v>10.913</v>
      </c>
      <c r="D26">
        <f t="shared" si="0"/>
        <v>1.6969999999999992</v>
      </c>
      <c r="E26">
        <f t="shared" si="1"/>
        <v>1.6969999999999992</v>
      </c>
      <c r="F26">
        <f t="shared" si="2"/>
        <v>2.8798089999999972</v>
      </c>
      <c r="G26" s="6">
        <f t="shared" si="3"/>
        <v>0.13457573354480565</v>
      </c>
    </row>
    <row r="27" spans="1:7" x14ac:dyDescent="0.25">
      <c r="A27" s="1" t="s">
        <v>26</v>
      </c>
      <c r="B27">
        <f>Planificare_Segment!C25</f>
        <v>14.84</v>
      </c>
      <c r="C27">
        <f t="shared" si="4"/>
        <v>10.09</v>
      </c>
      <c r="D27">
        <f t="shared" si="0"/>
        <v>4.75</v>
      </c>
      <c r="E27">
        <f t="shared" si="1"/>
        <v>4.75</v>
      </c>
      <c r="F27">
        <f t="shared" si="2"/>
        <v>22.5625</v>
      </c>
      <c r="G27" s="6">
        <f t="shared" si="3"/>
        <v>0.32008086253369272</v>
      </c>
    </row>
    <row r="28" spans="1:7" x14ac:dyDescent="0.25">
      <c r="A28" s="1" t="s">
        <v>27</v>
      </c>
      <c r="B28">
        <f>Planificare_Segment!C26</f>
        <v>15.54</v>
      </c>
      <c r="C28">
        <f t="shared" si="4"/>
        <v>13.725</v>
      </c>
      <c r="D28">
        <f t="shared" si="0"/>
        <v>1.8149999999999995</v>
      </c>
      <c r="E28">
        <f t="shared" si="1"/>
        <v>1.8149999999999995</v>
      </c>
      <c r="F28">
        <f t="shared" si="2"/>
        <v>3.2942249999999982</v>
      </c>
      <c r="G28" s="6">
        <f t="shared" si="3"/>
        <v>0.11679536679536677</v>
      </c>
    </row>
    <row r="29" spans="1:7" x14ac:dyDescent="0.25">
      <c r="A29" s="1" t="s">
        <v>28</v>
      </c>
      <c r="B29">
        <f>Planificare_Segment!C27</f>
        <v>15.375</v>
      </c>
      <c r="C29">
        <f t="shared" si="4"/>
        <v>15.19</v>
      </c>
      <c r="D29">
        <f t="shared" si="0"/>
        <v>0.1850000000000005</v>
      </c>
      <c r="E29">
        <f t="shared" si="1"/>
        <v>0.1850000000000005</v>
      </c>
      <c r="F29">
        <f t="shared" si="2"/>
        <v>3.4225000000000186E-2</v>
      </c>
      <c r="G29" s="6">
        <f t="shared" si="3"/>
        <v>1.2032520325203284E-2</v>
      </c>
    </row>
    <row r="30" spans="1:7" x14ac:dyDescent="0.25">
      <c r="A30" s="1" t="s">
        <v>29</v>
      </c>
      <c r="B30">
        <f>Planificare_Segment!C28</f>
        <v>15.234999999999999</v>
      </c>
      <c r="C30">
        <f t="shared" si="4"/>
        <v>15.4575</v>
      </c>
      <c r="D30">
        <f t="shared" si="0"/>
        <v>-0.22250000000000014</v>
      </c>
      <c r="E30">
        <f t="shared" si="1"/>
        <v>0.22250000000000014</v>
      </c>
      <c r="F30">
        <f t="shared" si="2"/>
        <v>4.9506250000000064E-2</v>
      </c>
      <c r="G30" s="6">
        <f t="shared" si="3"/>
        <v>1.4604529044962268E-2</v>
      </c>
    </row>
    <row r="31" spans="1:7" x14ac:dyDescent="0.25">
      <c r="A31" s="1" t="s">
        <v>30</v>
      </c>
      <c r="B31">
        <f>Planificare_Segment!C29</f>
        <v>15.35</v>
      </c>
      <c r="C31">
        <f t="shared" si="4"/>
        <v>15.305</v>
      </c>
      <c r="D31">
        <f t="shared" si="0"/>
        <v>4.4999999999999929E-2</v>
      </c>
      <c r="E31">
        <f t="shared" si="1"/>
        <v>4.4999999999999929E-2</v>
      </c>
      <c r="F31">
        <f t="shared" si="2"/>
        <v>2.0249999999999938E-3</v>
      </c>
      <c r="G31" s="6">
        <f t="shared" si="3"/>
        <v>2.9315960912052073E-3</v>
      </c>
    </row>
    <row r="32" spans="1:7" x14ac:dyDescent="0.25">
      <c r="A32" s="1" t="s">
        <v>31</v>
      </c>
      <c r="B32">
        <f>Planificare_Segment!C30</f>
        <v>15.92</v>
      </c>
      <c r="C32">
        <f t="shared" si="4"/>
        <v>15.2925</v>
      </c>
      <c r="D32">
        <f t="shared" si="0"/>
        <v>0.6274999999999995</v>
      </c>
      <c r="E32">
        <f t="shared" si="1"/>
        <v>0.6274999999999995</v>
      </c>
      <c r="F32">
        <f t="shared" si="2"/>
        <v>0.39375624999999936</v>
      </c>
      <c r="G32" s="6">
        <f t="shared" si="3"/>
        <v>3.9415829145728609E-2</v>
      </c>
    </row>
    <row r="33" spans="1:7" x14ac:dyDescent="0.25">
      <c r="A33" s="1" t="s">
        <v>32</v>
      </c>
      <c r="B33">
        <f>Planificare_Segment!C31</f>
        <v>16.155000000000001</v>
      </c>
      <c r="C33">
        <f t="shared" si="4"/>
        <v>15.635</v>
      </c>
      <c r="D33">
        <f t="shared" si="0"/>
        <v>0.52000000000000135</v>
      </c>
      <c r="E33">
        <f t="shared" si="1"/>
        <v>0.52000000000000135</v>
      </c>
      <c r="F33">
        <f t="shared" si="2"/>
        <v>0.27040000000000142</v>
      </c>
      <c r="G33" s="6">
        <f t="shared" si="3"/>
        <v>3.2188177034973772E-2</v>
      </c>
    </row>
    <row r="34" spans="1:7" x14ac:dyDescent="0.25">
      <c r="A34" s="1" t="s">
        <v>33</v>
      </c>
      <c r="B34">
        <f>Planificare_Segment!C32</f>
        <v>15.86</v>
      </c>
      <c r="C34">
        <f t="shared" si="4"/>
        <v>16.037500000000001</v>
      </c>
      <c r="D34">
        <f t="shared" ref="D34:D65" si="5">B34-C34</f>
        <v>-0.17750000000000199</v>
      </c>
      <c r="E34">
        <f t="shared" ref="E34:E65" si="6">ABS(D34)</f>
        <v>0.17750000000000199</v>
      </c>
      <c r="F34">
        <f t="shared" ref="F34:F65" si="7">D34^2</f>
        <v>3.1506250000000707E-2</v>
      </c>
      <c r="G34" s="6">
        <f t="shared" ref="G34:G65" si="8">E34/B34</f>
        <v>1.1191677175283859E-2</v>
      </c>
    </row>
    <row r="35" spans="1:7" x14ac:dyDescent="0.25">
      <c r="A35" s="1" t="s">
        <v>34</v>
      </c>
      <c r="B35">
        <f>Planificare_Segment!C33</f>
        <v>16.52</v>
      </c>
      <c r="C35">
        <f t="shared" si="4"/>
        <v>16.0075</v>
      </c>
      <c r="D35">
        <f t="shared" si="5"/>
        <v>0.51249999999999929</v>
      </c>
      <c r="E35">
        <f t="shared" si="6"/>
        <v>0.51249999999999929</v>
      </c>
      <c r="F35">
        <f t="shared" si="7"/>
        <v>0.26265624999999926</v>
      </c>
      <c r="G35" s="6">
        <f t="shared" si="8"/>
        <v>3.1023002421307466E-2</v>
      </c>
    </row>
    <row r="36" spans="1:7" x14ac:dyDescent="0.25">
      <c r="A36" s="1" t="s">
        <v>35</v>
      </c>
      <c r="B36">
        <f>Planificare_Segment!C34</f>
        <v>15.37</v>
      </c>
      <c r="C36">
        <f t="shared" si="4"/>
        <v>16.189999999999998</v>
      </c>
      <c r="D36">
        <f t="shared" si="5"/>
        <v>-0.81999999999999851</v>
      </c>
      <c r="E36">
        <f t="shared" si="6"/>
        <v>0.81999999999999851</v>
      </c>
      <c r="F36">
        <f t="shared" si="7"/>
        <v>0.67239999999999756</v>
      </c>
      <c r="G36" s="6">
        <f t="shared" si="8"/>
        <v>5.3350683148991447E-2</v>
      </c>
    </row>
    <row r="37" spans="1:7" x14ac:dyDescent="0.25">
      <c r="A37" s="1" t="s">
        <v>36</v>
      </c>
      <c r="B37">
        <f>Planificare_Segment!C35</f>
        <v>16.059999999999999</v>
      </c>
      <c r="C37">
        <f t="shared" si="4"/>
        <v>15.945</v>
      </c>
      <c r="D37">
        <f t="shared" si="5"/>
        <v>0.11499999999999844</v>
      </c>
      <c r="E37">
        <f t="shared" si="6"/>
        <v>0.11499999999999844</v>
      </c>
      <c r="F37">
        <f t="shared" si="7"/>
        <v>1.322499999999964E-2</v>
      </c>
      <c r="G37" s="6">
        <f t="shared" si="8"/>
        <v>7.1606475716063786E-3</v>
      </c>
    </row>
    <row r="38" spans="1:7" x14ac:dyDescent="0.25">
      <c r="A38" s="1" t="s">
        <v>37</v>
      </c>
      <c r="B38">
        <f>Planificare_Segment!C36</f>
        <v>22.36</v>
      </c>
      <c r="C38">
        <f t="shared" si="4"/>
        <v>15.715</v>
      </c>
      <c r="D38">
        <f t="shared" si="5"/>
        <v>6.6449999999999996</v>
      </c>
      <c r="E38">
        <f t="shared" si="6"/>
        <v>6.6449999999999996</v>
      </c>
      <c r="F38">
        <f t="shared" si="7"/>
        <v>44.156024999999993</v>
      </c>
      <c r="G38" s="6">
        <f t="shared" si="8"/>
        <v>0.29718246869409659</v>
      </c>
    </row>
    <row r="39" spans="1:7" x14ac:dyDescent="0.25">
      <c r="A39" s="1" t="s">
        <v>38</v>
      </c>
      <c r="B39">
        <f>Planificare_Segment!C37</f>
        <v>15.45</v>
      </c>
      <c r="C39">
        <f t="shared" si="4"/>
        <v>19.21</v>
      </c>
      <c r="D39">
        <f t="shared" si="5"/>
        <v>-3.7600000000000016</v>
      </c>
      <c r="E39">
        <f t="shared" si="6"/>
        <v>3.7600000000000016</v>
      </c>
      <c r="F39">
        <f t="shared" si="7"/>
        <v>14.137600000000011</v>
      </c>
      <c r="G39" s="6">
        <f t="shared" si="8"/>
        <v>0.24336569579288037</v>
      </c>
    </row>
    <row r="40" spans="1:7" x14ac:dyDescent="0.25">
      <c r="A40" s="1" t="s">
        <v>39</v>
      </c>
      <c r="B40">
        <f>Planificare_Segment!C38</f>
        <v>18.355</v>
      </c>
      <c r="C40">
        <f t="shared" si="4"/>
        <v>18.905000000000001</v>
      </c>
      <c r="D40">
        <f t="shared" si="5"/>
        <v>-0.55000000000000071</v>
      </c>
      <c r="E40">
        <f t="shared" si="6"/>
        <v>0.55000000000000071</v>
      </c>
      <c r="F40">
        <f t="shared" si="7"/>
        <v>0.30250000000000077</v>
      </c>
      <c r="G40" s="6">
        <f t="shared" si="8"/>
        <v>2.9964587305911235E-2</v>
      </c>
    </row>
    <row r="41" spans="1:7" x14ac:dyDescent="0.25">
      <c r="A41" s="1" t="s">
        <v>40</v>
      </c>
      <c r="B41">
        <f>Planificare_Segment!C39</f>
        <v>16.22</v>
      </c>
      <c r="C41">
        <f t="shared" si="4"/>
        <v>16.9025</v>
      </c>
      <c r="D41">
        <f t="shared" si="5"/>
        <v>-0.68250000000000099</v>
      </c>
      <c r="E41">
        <f t="shared" si="6"/>
        <v>0.68250000000000099</v>
      </c>
      <c r="F41">
        <f t="shared" si="7"/>
        <v>0.46580625000000137</v>
      </c>
      <c r="G41" s="6">
        <f t="shared" si="8"/>
        <v>4.207768187422941E-2</v>
      </c>
    </row>
    <row r="42" spans="1:7" x14ac:dyDescent="0.25">
      <c r="A42" s="1" t="s">
        <v>41</v>
      </c>
      <c r="B42">
        <f>Planificare_Segment!C40</f>
        <v>16.015000000000001</v>
      </c>
      <c r="C42">
        <f t="shared" si="4"/>
        <v>17.287500000000001</v>
      </c>
      <c r="D42">
        <f t="shared" si="5"/>
        <v>-1.2725000000000009</v>
      </c>
      <c r="E42">
        <f t="shared" si="6"/>
        <v>1.2725000000000009</v>
      </c>
      <c r="F42">
        <f t="shared" si="7"/>
        <v>1.6192562500000021</v>
      </c>
      <c r="G42" s="6">
        <f t="shared" si="8"/>
        <v>7.9456759288167395E-2</v>
      </c>
    </row>
    <row r="43" spans="1:7" x14ac:dyDescent="0.25">
      <c r="A43" s="1" t="s">
        <v>42</v>
      </c>
      <c r="B43">
        <f>Planificare_Segment!C41</f>
        <v>11.02</v>
      </c>
      <c r="C43">
        <f t="shared" si="4"/>
        <v>16.1175</v>
      </c>
      <c r="D43">
        <f t="shared" si="5"/>
        <v>-5.0975000000000001</v>
      </c>
      <c r="E43">
        <f t="shared" si="6"/>
        <v>5.0975000000000001</v>
      </c>
      <c r="F43">
        <f t="shared" si="7"/>
        <v>25.984506250000003</v>
      </c>
      <c r="G43" s="6">
        <f t="shared" si="8"/>
        <v>0.46256805807622509</v>
      </c>
    </row>
    <row r="44" spans="1:7" x14ac:dyDescent="0.25">
      <c r="A44" s="1" t="s">
        <v>43</v>
      </c>
      <c r="B44">
        <f>Planificare_Segment!C42</f>
        <v>15.66</v>
      </c>
      <c r="C44">
        <f t="shared" si="4"/>
        <v>13.5175</v>
      </c>
      <c r="D44">
        <f t="shared" si="5"/>
        <v>2.1425000000000001</v>
      </c>
      <c r="E44">
        <f t="shared" si="6"/>
        <v>2.1425000000000001</v>
      </c>
      <c r="F44">
        <f t="shared" si="7"/>
        <v>4.5903062500000003</v>
      </c>
      <c r="G44" s="6">
        <f t="shared" si="8"/>
        <v>0.13681353767560664</v>
      </c>
    </row>
    <row r="45" spans="1:7" x14ac:dyDescent="0.25">
      <c r="A45" s="1" t="s">
        <v>44</v>
      </c>
      <c r="B45">
        <f>Planificare_Segment!C43</f>
        <v>14.484999999999999</v>
      </c>
      <c r="C45">
        <f t="shared" si="4"/>
        <v>13.34</v>
      </c>
      <c r="D45">
        <f t="shared" si="5"/>
        <v>1.1449999999999996</v>
      </c>
      <c r="E45">
        <f t="shared" si="6"/>
        <v>1.1449999999999996</v>
      </c>
      <c r="F45">
        <f t="shared" si="7"/>
        <v>1.311024999999999</v>
      </c>
      <c r="G45" s="6">
        <f t="shared" si="8"/>
        <v>7.9047290300310644E-2</v>
      </c>
    </row>
    <row r="46" spans="1:7" x14ac:dyDescent="0.25">
      <c r="A46" s="1" t="s">
        <v>45</v>
      </c>
      <c r="B46">
        <f>Planificare_Segment!C44</f>
        <v>15.035</v>
      </c>
      <c r="C46">
        <f t="shared" si="4"/>
        <v>15.0725</v>
      </c>
      <c r="D46">
        <f t="shared" si="5"/>
        <v>-3.7499999999999645E-2</v>
      </c>
      <c r="E46">
        <f t="shared" si="6"/>
        <v>3.7499999999999645E-2</v>
      </c>
      <c r="F46">
        <f t="shared" si="7"/>
        <v>1.4062499999999733E-3</v>
      </c>
      <c r="G46" s="6">
        <f t="shared" si="8"/>
        <v>2.4941802460924272E-3</v>
      </c>
    </row>
    <row r="47" spans="1:7" x14ac:dyDescent="0.25">
      <c r="A47" s="1" t="s">
        <v>46</v>
      </c>
      <c r="B47">
        <f>Planificare_Segment!C45</f>
        <v>14.82</v>
      </c>
      <c r="C47">
        <f t="shared" si="4"/>
        <v>14.76</v>
      </c>
      <c r="D47">
        <f t="shared" si="5"/>
        <v>6.0000000000000497E-2</v>
      </c>
      <c r="E47">
        <f t="shared" si="6"/>
        <v>6.0000000000000497E-2</v>
      </c>
      <c r="F47">
        <f t="shared" si="7"/>
        <v>3.6000000000000597E-3</v>
      </c>
      <c r="G47" s="6">
        <f t="shared" si="8"/>
        <v>4.0485829959514509E-3</v>
      </c>
    </row>
    <row r="48" spans="1:7" x14ac:dyDescent="0.25">
      <c r="A48" s="1" t="s">
        <v>47</v>
      </c>
      <c r="B48">
        <f>Planificare_Segment!C46</f>
        <v>15</v>
      </c>
      <c r="C48">
        <f t="shared" si="4"/>
        <v>14.9275</v>
      </c>
      <c r="D48">
        <f t="shared" si="5"/>
        <v>7.2499999999999787E-2</v>
      </c>
      <c r="E48">
        <f t="shared" si="6"/>
        <v>7.2499999999999787E-2</v>
      </c>
      <c r="F48">
        <f t="shared" si="7"/>
        <v>5.2562499999999693E-3</v>
      </c>
      <c r="G48" s="6">
        <f t="shared" si="8"/>
        <v>4.8333333333333188E-3</v>
      </c>
    </row>
    <row r="49" spans="1:7" x14ac:dyDescent="0.25">
      <c r="A49" s="1" t="s">
        <v>48</v>
      </c>
      <c r="B49">
        <f>Planificare_Segment!C47</f>
        <v>15.24</v>
      </c>
      <c r="C49">
        <f t="shared" si="4"/>
        <v>14.91</v>
      </c>
      <c r="D49">
        <f t="shared" si="5"/>
        <v>0.33000000000000007</v>
      </c>
      <c r="E49">
        <f t="shared" si="6"/>
        <v>0.33000000000000007</v>
      </c>
      <c r="F49">
        <f t="shared" si="7"/>
        <v>0.10890000000000005</v>
      </c>
      <c r="G49" s="6">
        <f t="shared" si="8"/>
        <v>2.1653543307086617E-2</v>
      </c>
    </row>
    <row r="50" spans="1:7" x14ac:dyDescent="0.25">
      <c r="A50" s="1" t="s">
        <v>49</v>
      </c>
      <c r="B50">
        <f>Planificare_Segment!C48</f>
        <v>12.925000000000001</v>
      </c>
      <c r="C50">
        <f t="shared" si="4"/>
        <v>15.120000000000001</v>
      </c>
      <c r="D50">
        <f t="shared" si="5"/>
        <v>-2.1950000000000003</v>
      </c>
      <c r="E50">
        <f t="shared" si="6"/>
        <v>2.1950000000000003</v>
      </c>
      <c r="F50">
        <f t="shared" si="7"/>
        <v>4.8180250000000013</v>
      </c>
      <c r="G50" s="6">
        <f t="shared" si="8"/>
        <v>0.169825918762089</v>
      </c>
    </row>
    <row r="51" spans="1:7" x14ac:dyDescent="0.25">
      <c r="A51" s="1" t="s">
        <v>50</v>
      </c>
      <c r="B51">
        <f>Planificare_Segment!C49</f>
        <v>7.6875</v>
      </c>
      <c r="C51">
        <f t="shared" si="4"/>
        <v>14.0825</v>
      </c>
      <c r="D51">
        <f t="shared" si="5"/>
        <v>-6.3949999999999996</v>
      </c>
      <c r="E51">
        <f t="shared" si="6"/>
        <v>6.3949999999999996</v>
      </c>
      <c r="F51">
        <f t="shared" si="7"/>
        <v>40.896024999999995</v>
      </c>
      <c r="G51" s="6">
        <f t="shared" si="8"/>
        <v>0.83186991869918692</v>
      </c>
    </row>
    <row r="52" spans="1:7" x14ac:dyDescent="0.25">
      <c r="A52" s="1" t="s">
        <v>51</v>
      </c>
      <c r="B52">
        <f>Planificare_Segment!C50</f>
        <v>14.33</v>
      </c>
      <c r="C52">
        <f t="shared" si="4"/>
        <v>10.30625</v>
      </c>
      <c r="D52">
        <f t="shared" si="5"/>
        <v>4.0237499999999997</v>
      </c>
      <c r="E52">
        <f t="shared" si="6"/>
        <v>4.0237499999999997</v>
      </c>
      <c r="F52">
        <f t="shared" si="7"/>
        <v>16.190564062499998</v>
      </c>
      <c r="G52" s="6">
        <f t="shared" si="8"/>
        <v>0.28079204466154917</v>
      </c>
    </row>
    <row r="53" spans="1:7" x14ac:dyDescent="0.25">
      <c r="A53" s="1" t="s">
        <v>52</v>
      </c>
      <c r="B53">
        <f>Planificare_Segment!C51</f>
        <v>11.5</v>
      </c>
      <c r="C53">
        <f t="shared" si="4"/>
        <v>11.008749999999999</v>
      </c>
      <c r="D53">
        <f t="shared" si="5"/>
        <v>0.49125000000000085</v>
      </c>
      <c r="E53">
        <f t="shared" si="6"/>
        <v>0.49125000000000085</v>
      </c>
      <c r="F53">
        <f t="shared" si="7"/>
        <v>0.24132656250000084</v>
      </c>
      <c r="G53" s="6">
        <f t="shared" si="8"/>
        <v>4.2717391304347901E-2</v>
      </c>
    </row>
    <row r="54" spans="1:7" x14ac:dyDescent="0.25">
      <c r="A54" s="1" t="s">
        <v>53</v>
      </c>
      <c r="B54">
        <f>Planificare_Segment!C52</f>
        <v>12.845000000000001</v>
      </c>
      <c r="C54">
        <f t="shared" si="4"/>
        <v>12.914999999999999</v>
      </c>
      <c r="D54">
        <f t="shared" si="5"/>
        <v>-6.9999999999998508E-2</v>
      </c>
      <c r="E54">
        <f t="shared" si="6"/>
        <v>6.9999999999998508E-2</v>
      </c>
      <c r="F54">
        <f t="shared" si="7"/>
        <v>4.8999999999997908E-3</v>
      </c>
      <c r="G54" s="6">
        <f t="shared" si="8"/>
        <v>5.4495912806538345E-3</v>
      </c>
    </row>
    <row r="55" spans="1:7" x14ac:dyDescent="0.25">
      <c r="A55" s="1" t="s">
        <v>54</v>
      </c>
      <c r="B55">
        <f>Planificare_Segment!C53</f>
        <v>8.5850000000000009</v>
      </c>
      <c r="C55">
        <f t="shared" si="4"/>
        <v>12.172499999999999</v>
      </c>
      <c r="D55">
        <f t="shared" si="5"/>
        <v>-3.5874999999999986</v>
      </c>
      <c r="E55">
        <f t="shared" si="6"/>
        <v>3.5874999999999986</v>
      </c>
      <c r="F55">
        <f t="shared" si="7"/>
        <v>12.87015624999999</v>
      </c>
      <c r="G55" s="6">
        <f t="shared" si="8"/>
        <v>0.41788002329644708</v>
      </c>
    </row>
    <row r="56" spans="1:7" x14ac:dyDescent="0.25">
      <c r="A56" s="1" t="s">
        <v>55</v>
      </c>
      <c r="B56">
        <f>Planificare_Segment!C54</f>
        <v>15.345000000000001</v>
      </c>
      <c r="C56">
        <f t="shared" si="4"/>
        <v>10.715</v>
      </c>
      <c r="D56">
        <f t="shared" si="5"/>
        <v>4.6300000000000008</v>
      </c>
      <c r="E56">
        <f t="shared" si="6"/>
        <v>4.6300000000000008</v>
      </c>
      <c r="F56">
        <f t="shared" si="7"/>
        <v>21.436900000000009</v>
      </c>
      <c r="G56" s="6">
        <f t="shared" si="8"/>
        <v>0.30172694688823726</v>
      </c>
    </row>
    <row r="57" spans="1:7" x14ac:dyDescent="0.25">
      <c r="A57" s="1" t="s">
        <v>56</v>
      </c>
      <c r="B57">
        <f>Planificare_Segment!C55</f>
        <v>15.744999999999999</v>
      </c>
      <c r="C57">
        <f t="shared" si="4"/>
        <v>11.965</v>
      </c>
      <c r="D57">
        <f t="shared" si="5"/>
        <v>3.7799999999999994</v>
      </c>
      <c r="E57">
        <f t="shared" si="6"/>
        <v>3.7799999999999994</v>
      </c>
      <c r="F57">
        <f t="shared" si="7"/>
        <v>14.288399999999996</v>
      </c>
      <c r="G57" s="6">
        <f t="shared" si="8"/>
        <v>0.2400762146713242</v>
      </c>
    </row>
    <row r="58" spans="1:7" x14ac:dyDescent="0.25">
      <c r="A58" s="1" t="s">
        <v>57</v>
      </c>
      <c r="B58">
        <f>Planificare_Segment!C56</f>
        <v>15.97</v>
      </c>
      <c r="C58">
        <f t="shared" si="4"/>
        <v>15.545</v>
      </c>
      <c r="D58">
        <f t="shared" si="5"/>
        <v>0.42500000000000071</v>
      </c>
      <c r="E58">
        <f t="shared" si="6"/>
        <v>0.42500000000000071</v>
      </c>
      <c r="F58">
        <f t="shared" si="7"/>
        <v>0.18062500000000059</v>
      </c>
      <c r="G58" s="6">
        <f t="shared" si="8"/>
        <v>2.6612398246712628E-2</v>
      </c>
    </row>
    <row r="59" spans="1:7" x14ac:dyDescent="0.25">
      <c r="A59" s="1" t="s">
        <v>58</v>
      </c>
      <c r="B59">
        <f>Planificare_Segment!C57</f>
        <v>13.55</v>
      </c>
      <c r="C59">
        <f t="shared" si="4"/>
        <v>15.8575</v>
      </c>
      <c r="D59">
        <f t="shared" si="5"/>
        <v>-2.3074999999999992</v>
      </c>
      <c r="E59">
        <f t="shared" si="6"/>
        <v>2.3074999999999992</v>
      </c>
      <c r="F59">
        <f t="shared" si="7"/>
        <v>5.3245562499999961</v>
      </c>
      <c r="G59" s="6">
        <f t="shared" si="8"/>
        <v>0.17029520295202946</v>
      </c>
    </row>
    <row r="60" spans="1:7" x14ac:dyDescent="0.25">
      <c r="A60" s="1" t="s">
        <v>59</v>
      </c>
      <c r="B60">
        <f>Planificare_Segment!C58</f>
        <v>16.079999999999998</v>
      </c>
      <c r="C60">
        <f t="shared" si="4"/>
        <v>14.760000000000002</v>
      </c>
      <c r="D60">
        <f t="shared" si="5"/>
        <v>1.3199999999999967</v>
      </c>
      <c r="E60">
        <f t="shared" si="6"/>
        <v>1.3199999999999967</v>
      </c>
      <c r="F60">
        <f t="shared" si="7"/>
        <v>1.7423999999999913</v>
      </c>
      <c r="G60" s="6">
        <f t="shared" si="8"/>
        <v>8.2089552238805777E-2</v>
      </c>
    </row>
    <row r="61" spans="1:7" x14ac:dyDescent="0.25">
      <c r="A61" s="1" t="s">
        <v>60</v>
      </c>
      <c r="B61">
        <f>Planificare_Segment!C59</f>
        <v>16.079999999999998</v>
      </c>
      <c r="C61">
        <f t="shared" si="4"/>
        <v>14.815</v>
      </c>
      <c r="D61">
        <f t="shared" si="5"/>
        <v>1.2649999999999988</v>
      </c>
      <c r="E61">
        <f t="shared" si="6"/>
        <v>1.2649999999999988</v>
      </c>
      <c r="F61">
        <f t="shared" si="7"/>
        <v>1.6002249999999969</v>
      </c>
      <c r="G61" s="6">
        <f t="shared" si="8"/>
        <v>7.8669154228855648E-2</v>
      </c>
    </row>
    <row r="62" spans="1:7" x14ac:dyDescent="0.25">
      <c r="A62" s="1" t="s">
        <v>61</v>
      </c>
      <c r="B62">
        <f>Planificare_Segment!C60</f>
        <v>16.195</v>
      </c>
      <c r="C62">
        <f t="shared" si="4"/>
        <v>16.079999999999998</v>
      </c>
      <c r="D62">
        <f t="shared" si="5"/>
        <v>0.11500000000000199</v>
      </c>
      <c r="E62">
        <f t="shared" si="6"/>
        <v>0.11500000000000199</v>
      </c>
      <c r="F62">
        <f t="shared" si="7"/>
        <v>1.3225000000000457E-2</v>
      </c>
      <c r="G62" s="6">
        <f t="shared" si="8"/>
        <v>7.1009570855203449E-3</v>
      </c>
    </row>
    <row r="63" spans="1:7" x14ac:dyDescent="0.25">
      <c r="A63" s="1" t="s">
        <v>62</v>
      </c>
      <c r="B63">
        <f>Planificare_Segment!C61</f>
        <v>15.365</v>
      </c>
      <c r="C63">
        <f t="shared" si="4"/>
        <v>16.137499999999999</v>
      </c>
      <c r="D63">
        <f t="shared" si="5"/>
        <v>-0.77249999999999908</v>
      </c>
      <c r="E63">
        <f t="shared" si="6"/>
        <v>0.77249999999999908</v>
      </c>
      <c r="F63">
        <f t="shared" si="7"/>
        <v>0.59675624999999854</v>
      </c>
      <c r="G63" s="6">
        <f t="shared" si="8"/>
        <v>5.027660266840215E-2</v>
      </c>
    </row>
    <row r="64" spans="1:7" x14ac:dyDescent="0.25">
      <c r="A64" s="1" t="s">
        <v>63</v>
      </c>
      <c r="B64">
        <f>Planificare_Segment!C62</f>
        <v>15.63</v>
      </c>
      <c r="C64">
        <f t="shared" si="4"/>
        <v>15.780000000000001</v>
      </c>
      <c r="D64">
        <f t="shared" si="5"/>
        <v>-0.15000000000000036</v>
      </c>
      <c r="E64">
        <f t="shared" si="6"/>
        <v>0.15000000000000036</v>
      </c>
      <c r="F64">
        <f t="shared" si="7"/>
        <v>2.2500000000000107E-2</v>
      </c>
      <c r="G64" s="6">
        <f t="shared" si="8"/>
        <v>9.5969289827255496E-3</v>
      </c>
    </row>
    <row r="65" spans="1:7" x14ac:dyDescent="0.25">
      <c r="A65" s="1" t="s">
        <v>64</v>
      </c>
      <c r="B65">
        <f>Planificare_Segment!C63</f>
        <v>14.94</v>
      </c>
      <c r="C65">
        <f t="shared" si="4"/>
        <v>15.4975</v>
      </c>
      <c r="D65">
        <f t="shared" si="5"/>
        <v>-0.55750000000000099</v>
      </c>
      <c r="E65">
        <f t="shared" si="6"/>
        <v>0.55750000000000099</v>
      </c>
      <c r="F65">
        <f t="shared" si="7"/>
        <v>0.31080625000000112</v>
      </c>
      <c r="G65" s="6">
        <f t="shared" si="8"/>
        <v>3.7315930388219613E-2</v>
      </c>
    </row>
    <row r="66" spans="1:7" x14ac:dyDescent="0.25">
      <c r="A66" s="1" t="s">
        <v>65</v>
      </c>
      <c r="B66">
        <f>Planificare_Segment!C64</f>
        <v>15.425000000000001</v>
      </c>
      <c r="C66">
        <f t="shared" si="4"/>
        <v>15.285</v>
      </c>
      <c r="D66">
        <f t="shared" ref="D66:D97" si="9">B66-C66</f>
        <v>0.14000000000000057</v>
      </c>
      <c r="E66">
        <f t="shared" ref="E66:E97" si="10">ABS(D66)</f>
        <v>0.14000000000000057</v>
      </c>
      <c r="F66">
        <f t="shared" ref="F66:F97" si="11">D66^2</f>
        <v>1.9600000000000159E-2</v>
      </c>
      <c r="G66" s="6">
        <f t="shared" ref="G66:G97" si="12">E66/B66</f>
        <v>9.0761750405186758E-3</v>
      </c>
    </row>
    <row r="67" spans="1:7" x14ac:dyDescent="0.25">
      <c r="A67" s="1" t="s">
        <v>66</v>
      </c>
      <c r="B67">
        <f>Planificare_Segment!C65</f>
        <v>13.255000000000001</v>
      </c>
      <c r="C67">
        <f t="shared" si="4"/>
        <v>15.182500000000001</v>
      </c>
      <c r="D67">
        <f t="shared" si="9"/>
        <v>-1.9275000000000002</v>
      </c>
      <c r="E67">
        <f t="shared" si="10"/>
        <v>1.9275000000000002</v>
      </c>
      <c r="F67">
        <f t="shared" si="11"/>
        <v>3.7152562500000008</v>
      </c>
      <c r="G67" s="6">
        <f t="shared" si="12"/>
        <v>0.14541682384006036</v>
      </c>
    </row>
    <row r="68" spans="1:7" x14ac:dyDescent="0.25">
      <c r="A68" s="1" t="s">
        <v>67</v>
      </c>
      <c r="B68">
        <f>Planificare_Segment!C66</f>
        <v>11.5</v>
      </c>
      <c r="C68">
        <f t="shared" si="4"/>
        <v>14.34</v>
      </c>
      <c r="D68">
        <f t="shared" si="9"/>
        <v>-2.84</v>
      </c>
      <c r="E68">
        <f t="shared" si="10"/>
        <v>2.84</v>
      </c>
      <c r="F68">
        <f t="shared" si="11"/>
        <v>8.0655999999999999</v>
      </c>
      <c r="G68" s="6">
        <f t="shared" si="12"/>
        <v>0.24695652173913044</v>
      </c>
    </row>
    <row r="69" spans="1:7" x14ac:dyDescent="0.25">
      <c r="A69" s="1" t="s">
        <v>68</v>
      </c>
      <c r="B69">
        <f>Planificare_Segment!C67</f>
        <v>10.705</v>
      </c>
      <c r="C69">
        <f t="shared" si="4"/>
        <v>12.377500000000001</v>
      </c>
      <c r="D69">
        <f t="shared" si="9"/>
        <v>-1.6725000000000012</v>
      </c>
      <c r="E69">
        <f t="shared" si="10"/>
        <v>1.6725000000000012</v>
      </c>
      <c r="F69">
        <f t="shared" si="11"/>
        <v>2.7972562500000042</v>
      </c>
      <c r="G69" s="6">
        <f t="shared" si="12"/>
        <v>0.15623540401681468</v>
      </c>
    </row>
    <row r="70" spans="1:7" x14ac:dyDescent="0.25">
      <c r="A70" s="1" t="s">
        <v>69</v>
      </c>
      <c r="B70">
        <f>Planificare_Segment!C68</f>
        <v>14.635</v>
      </c>
      <c r="C70">
        <f t="shared" si="4"/>
        <v>11.102499999999999</v>
      </c>
      <c r="D70">
        <f t="shared" si="9"/>
        <v>3.5325000000000006</v>
      </c>
      <c r="E70">
        <f t="shared" si="10"/>
        <v>3.5325000000000006</v>
      </c>
      <c r="F70">
        <f t="shared" si="11"/>
        <v>12.478556250000004</v>
      </c>
      <c r="G70" s="6">
        <f t="shared" si="12"/>
        <v>0.24137341988384015</v>
      </c>
    </row>
    <row r="71" spans="1:7" x14ac:dyDescent="0.25">
      <c r="A71" s="1" t="s">
        <v>70</v>
      </c>
      <c r="B71">
        <f>Planificare_Segment!C69</f>
        <v>15.57</v>
      </c>
      <c r="C71">
        <f t="shared" ref="C71:C119" si="13">AVERAGE(B69:B70)</f>
        <v>12.67</v>
      </c>
      <c r="D71">
        <f t="shared" si="9"/>
        <v>2.9000000000000004</v>
      </c>
      <c r="E71">
        <f t="shared" si="10"/>
        <v>2.9000000000000004</v>
      </c>
      <c r="F71">
        <f t="shared" si="11"/>
        <v>8.4100000000000019</v>
      </c>
      <c r="G71" s="6">
        <f t="shared" si="12"/>
        <v>0.18625561978163135</v>
      </c>
    </row>
    <row r="72" spans="1:7" x14ac:dyDescent="0.25">
      <c r="A72" s="1" t="s">
        <v>71</v>
      </c>
      <c r="B72">
        <f>Planificare_Segment!C70</f>
        <v>10.465</v>
      </c>
      <c r="C72">
        <f t="shared" si="13"/>
        <v>15.102499999999999</v>
      </c>
      <c r="D72">
        <f t="shared" si="9"/>
        <v>-4.6374999999999993</v>
      </c>
      <c r="E72">
        <f t="shared" si="10"/>
        <v>4.6374999999999993</v>
      </c>
      <c r="F72">
        <f t="shared" si="11"/>
        <v>21.506406249999994</v>
      </c>
      <c r="G72" s="6">
        <f t="shared" si="12"/>
        <v>0.44314381270903003</v>
      </c>
    </row>
    <row r="73" spans="1:7" x14ac:dyDescent="0.25">
      <c r="A73" s="1" t="s">
        <v>72</v>
      </c>
      <c r="B73">
        <f>Planificare_Segment!C71</f>
        <v>15.234999999999999</v>
      </c>
      <c r="C73">
        <f t="shared" si="13"/>
        <v>13.0175</v>
      </c>
      <c r="D73">
        <f t="shared" si="9"/>
        <v>2.2174999999999994</v>
      </c>
      <c r="E73">
        <f t="shared" si="10"/>
        <v>2.2174999999999994</v>
      </c>
      <c r="F73">
        <f t="shared" si="11"/>
        <v>4.9173062499999975</v>
      </c>
      <c r="G73" s="6">
        <f t="shared" si="12"/>
        <v>0.14555300295372495</v>
      </c>
    </row>
    <row r="74" spans="1:7" x14ac:dyDescent="0.25">
      <c r="A74" s="1" t="s">
        <v>73</v>
      </c>
      <c r="B74">
        <f>Planificare_Segment!C72</f>
        <v>15.58</v>
      </c>
      <c r="C74">
        <f t="shared" si="13"/>
        <v>12.85</v>
      </c>
      <c r="D74">
        <f t="shared" si="9"/>
        <v>2.7300000000000004</v>
      </c>
      <c r="E74">
        <f t="shared" si="10"/>
        <v>2.7300000000000004</v>
      </c>
      <c r="F74">
        <f t="shared" si="11"/>
        <v>7.4529000000000023</v>
      </c>
      <c r="G74" s="6">
        <f t="shared" si="12"/>
        <v>0.17522464698331197</v>
      </c>
    </row>
    <row r="75" spans="1:7" x14ac:dyDescent="0.25">
      <c r="A75" s="1" t="s">
        <v>74</v>
      </c>
      <c r="B75">
        <f>Planificare_Segment!C73</f>
        <v>16.12</v>
      </c>
      <c r="C75">
        <f t="shared" si="13"/>
        <v>15.407499999999999</v>
      </c>
      <c r="D75">
        <f t="shared" si="9"/>
        <v>0.71250000000000213</v>
      </c>
      <c r="E75">
        <f t="shared" si="10"/>
        <v>0.71250000000000213</v>
      </c>
      <c r="F75">
        <f t="shared" si="11"/>
        <v>0.50765625000000303</v>
      </c>
      <c r="G75" s="6">
        <f t="shared" si="12"/>
        <v>4.4199751861042316E-2</v>
      </c>
    </row>
    <row r="76" spans="1:7" x14ac:dyDescent="0.25">
      <c r="A76" s="1" t="s">
        <v>75</v>
      </c>
      <c r="B76">
        <f>Planificare_Segment!C74</f>
        <v>9.5050000000000008</v>
      </c>
      <c r="C76">
        <f t="shared" si="13"/>
        <v>15.850000000000001</v>
      </c>
      <c r="D76">
        <f t="shared" si="9"/>
        <v>-6.3450000000000006</v>
      </c>
      <c r="E76">
        <f t="shared" si="10"/>
        <v>6.3450000000000006</v>
      </c>
      <c r="F76">
        <f t="shared" si="11"/>
        <v>40.259025000000008</v>
      </c>
      <c r="G76" s="6">
        <f t="shared" si="12"/>
        <v>0.66754339821146769</v>
      </c>
    </row>
    <row r="77" spans="1:7" x14ac:dyDescent="0.25">
      <c r="A77" s="1" t="s">
        <v>76</v>
      </c>
      <c r="B77">
        <f>Planificare_Segment!C75</f>
        <v>16.376999999999999</v>
      </c>
      <c r="C77">
        <f t="shared" si="13"/>
        <v>12.8125</v>
      </c>
      <c r="D77">
        <f t="shared" si="9"/>
        <v>3.5644999999999989</v>
      </c>
      <c r="E77">
        <f t="shared" si="10"/>
        <v>3.5644999999999989</v>
      </c>
      <c r="F77">
        <f t="shared" si="11"/>
        <v>12.705660249999992</v>
      </c>
      <c r="G77" s="6">
        <f t="shared" si="12"/>
        <v>0.21765280576418142</v>
      </c>
    </row>
    <row r="78" spans="1:7" x14ac:dyDescent="0.25">
      <c r="A78" s="1" t="s">
        <v>77</v>
      </c>
      <c r="B78">
        <f>Planificare_Segment!C76</f>
        <v>15.967000000000001</v>
      </c>
      <c r="C78">
        <f t="shared" si="13"/>
        <v>12.940999999999999</v>
      </c>
      <c r="D78">
        <f t="shared" si="9"/>
        <v>3.0260000000000016</v>
      </c>
      <c r="E78">
        <f t="shared" si="10"/>
        <v>3.0260000000000016</v>
      </c>
      <c r="F78">
        <f t="shared" si="11"/>
        <v>9.1566760000000098</v>
      </c>
      <c r="G78" s="6">
        <f t="shared" si="12"/>
        <v>0.1895158764952716</v>
      </c>
    </row>
    <row r="79" spans="1:7" x14ac:dyDescent="0.25">
      <c r="A79" s="1" t="s">
        <v>78</v>
      </c>
      <c r="B79">
        <f>Planificare_Segment!C77</f>
        <v>16.52</v>
      </c>
      <c r="C79">
        <f t="shared" si="13"/>
        <v>16.172000000000001</v>
      </c>
      <c r="D79">
        <f t="shared" si="9"/>
        <v>0.34799999999999898</v>
      </c>
      <c r="E79">
        <f t="shared" si="10"/>
        <v>0.34799999999999898</v>
      </c>
      <c r="F79">
        <f t="shared" si="11"/>
        <v>0.12110399999999928</v>
      </c>
      <c r="G79" s="6">
        <f t="shared" si="12"/>
        <v>2.1065375302663378E-2</v>
      </c>
    </row>
    <row r="80" spans="1:7" x14ac:dyDescent="0.25">
      <c r="A80" s="1" t="s">
        <v>79</v>
      </c>
      <c r="B80">
        <f>Planificare_Segment!C78</f>
        <v>15.965</v>
      </c>
      <c r="C80">
        <f t="shared" si="13"/>
        <v>16.243500000000001</v>
      </c>
      <c r="D80">
        <f t="shared" si="9"/>
        <v>-0.27850000000000108</v>
      </c>
      <c r="E80">
        <f t="shared" si="10"/>
        <v>0.27850000000000108</v>
      </c>
      <c r="F80">
        <f t="shared" si="11"/>
        <v>7.7562250000000596E-2</v>
      </c>
      <c r="G80" s="6">
        <f t="shared" si="12"/>
        <v>1.7444409646100913E-2</v>
      </c>
    </row>
    <row r="81" spans="1:7" x14ac:dyDescent="0.25">
      <c r="A81" s="1" t="s">
        <v>80</v>
      </c>
      <c r="B81">
        <f>Planificare_Segment!C79</f>
        <v>16.177</v>
      </c>
      <c r="C81">
        <f t="shared" si="13"/>
        <v>16.2425</v>
      </c>
      <c r="D81">
        <f t="shared" si="9"/>
        <v>-6.5500000000000114E-2</v>
      </c>
      <c r="E81">
        <f t="shared" si="10"/>
        <v>6.5500000000000114E-2</v>
      </c>
      <c r="F81">
        <f t="shared" si="11"/>
        <v>4.2902500000000145E-3</v>
      </c>
      <c r="G81" s="6">
        <f t="shared" si="12"/>
        <v>4.0489583977251723E-3</v>
      </c>
    </row>
    <row r="82" spans="1:7" x14ac:dyDescent="0.25">
      <c r="A82" s="1" t="s">
        <v>81</v>
      </c>
      <c r="B82">
        <f>Planificare_Segment!C80</f>
        <v>15.66</v>
      </c>
      <c r="C82">
        <f t="shared" si="13"/>
        <v>16.070999999999998</v>
      </c>
      <c r="D82">
        <f t="shared" si="9"/>
        <v>-0.41099999999999781</v>
      </c>
      <c r="E82">
        <f t="shared" si="10"/>
        <v>0.41099999999999781</v>
      </c>
      <c r="F82">
        <f t="shared" si="11"/>
        <v>0.16892099999999821</v>
      </c>
      <c r="G82" s="6">
        <f t="shared" si="12"/>
        <v>2.6245210727969207E-2</v>
      </c>
    </row>
    <row r="83" spans="1:7" x14ac:dyDescent="0.25">
      <c r="A83" s="1" t="s">
        <v>82</v>
      </c>
      <c r="B83">
        <f>Planificare_Segment!C81</f>
        <v>15.574999999999999</v>
      </c>
      <c r="C83">
        <f t="shared" si="13"/>
        <v>15.9185</v>
      </c>
      <c r="D83">
        <f t="shared" si="9"/>
        <v>-0.34350000000000058</v>
      </c>
      <c r="E83">
        <f t="shared" si="10"/>
        <v>0.34350000000000058</v>
      </c>
      <c r="F83">
        <f t="shared" si="11"/>
        <v>0.1179922500000004</v>
      </c>
      <c r="G83" s="6">
        <f t="shared" si="12"/>
        <v>2.2054574638844339E-2</v>
      </c>
    </row>
    <row r="84" spans="1:7" x14ac:dyDescent="0.25">
      <c r="A84" s="1" t="s">
        <v>83</v>
      </c>
      <c r="B84">
        <f>Planificare_Segment!C82</f>
        <v>13.38</v>
      </c>
      <c r="C84">
        <f t="shared" si="13"/>
        <v>15.6175</v>
      </c>
      <c r="D84">
        <f t="shared" si="9"/>
        <v>-2.2374999999999989</v>
      </c>
      <c r="E84">
        <f t="shared" si="10"/>
        <v>2.2374999999999989</v>
      </c>
      <c r="F84">
        <f t="shared" si="11"/>
        <v>5.0064062499999951</v>
      </c>
      <c r="G84" s="6">
        <f t="shared" si="12"/>
        <v>0.1672272047832585</v>
      </c>
    </row>
    <row r="85" spans="1:7" x14ac:dyDescent="0.25">
      <c r="A85" s="1" t="s">
        <v>84</v>
      </c>
      <c r="B85">
        <f>Planificare_Segment!C83</f>
        <v>15.898999999999999</v>
      </c>
      <c r="C85">
        <f t="shared" si="13"/>
        <v>14.477499999999999</v>
      </c>
      <c r="D85">
        <f t="shared" si="9"/>
        <v>1.4215</v>
      </c>
      <c r="E85">
        <f t="shared" si="10"/>
        <v>1.4215</v>
      </c>
      <c r="F85">
        <f t="shared" si="11"/>
        <v>2.02066225</v>
      </c>
      <c r="G85" s="6">
        <f t="shared" si="12"/>
        <v>8.940813887665891E-2</v>
      </c>
    </row>
    <row r="86" spans="1:7" x14ac:dyDescent="0.25">
      <c r="A86" s="1" t="s">
        <v>85</v>
      </c>
      <c r="B86">
        <f>Planificare_Segment!C84</f>
        <v>15.44</v>
      </c>
      <c r="C86">
        <f t="shared" si="13"/>
        <v>14.6395</v>
      </c>
      <c r="D86">
        <f t="shared" si="9"/>
        <v>0.80049999999999955</v>
      </c>
      <c r="E86">
        <f t="shared" si="10"/>
        <v>0.80049999999999955</v>
      </c>
      <c r="F86">
        <f t="shared" si="11"/>
        <v>0.64080024999999929</v>
      </c>
      <c r="G86" s="6">
        <f t="shared" si="12"/>
        <v>5.1845854922279763E-2</v>
      </c>
    </row>
    <row r="87" spans="1:7" x14ac:dyDescent="0.25">
      <c r="A87" s="1" t="s">
        <v>86</v>
      </c>
      <c r="B87">
        <f>Planificare_Segment!C85</f>
        <v>12.824999999999999</v>
      </c>
      <c r="C87">
        <f t="shared" si="13"/>
        <v>15.669499999999999</v>
      </c>
      <c r="D87">
        <f t="shared" si="9"/>
        <v>-2.8445</v>
      </c>
      <c r="E87">
        <f t="shared" si="10"/>
        <v>2.8445</v>
      </c>
      <c r="F87">
        <f t="shared" si="11"/>
        <v>8.0911802500000007</v>
      </c>
      <c r="G87" s="6">
        <f t="shared" si="12"/>
        <v>0.22179337231968813</v>
      </c>
    </row>
    <row r="88" spans="1:7" x14ac:dyDescent="0.25">
      <c r="A88" s="1" t="s">
        <v>87</v>
      </c>
      <c r="B88">
        <f>Planificare_Segment!C86</f>
        <v>12.46</v>
      </c>
      <c r="C88">
        <f t="shared" si="13"/>
        <v>14.1325</v>
      </c>
      <c r="D88">
        <f t="shared" si="9"/>
        <v>-1.6724999999999994</v>
      </c>
      <c r="E88">
        <f t="shared" si="10"/>
        <v>1.6724999999999994</v>
      </c>
      <c r="F88">
        <f t="shared" si="11"/>
        <v>2.797256249999998</v>
      </c>
      <c r="G88" s="6">
        <f t="shared" si="12"/>
        <v>0.13422953451043332</v>
      </c>
    </row>
    <row r="89" spans="1:7" x14ac:dyDescent="0.25">
      <c r="A89" s="1" t="s">
        <v>88</v>
      </c>
      <c r="B89">
        <f>Planificare_Segment!C87</f>
        <v>15.19</v>
      </c>
      <c r="C89">
        <f t="shared" si="13"/>
        <v>12.6425</v>
      </c>
      <c r="D89">
        <f t="shared" si="9"/>
        <v>2.5474999999999994</v>
      </c>
      <c r="E89">
        <f t="shared" si="10"/>
        <v>2.5474999999999994</v>
      </c>
      <c r="F89">
        <f t="shared" si="11"/>
        <v>6.4897562499999975</v>
      </c>
      <c r="G89" s="6">
        <f t="shared" si="12"/>
        <v>0.16770901909150754</v>
      </c>
    </row>
    <row r="90" spans="1:7" x14ac:dyDescent="0.25">
      <c r="A90" s="1" t="s">
        <v>89</v>
      </c>
      <c r="B90">
        <f>Planificare_Segment!C88</f>
        <v>13.911799999999999</v>
      </c>
      <c r="C90">
        <f t="shared" si="13"/>
        <v>13.824999999999999</v>
      </c>
      <c r="D90">
        <f t="shared" si="9"/>
        <v>8.680000000000021E-2</v>
      </c>
      <c r="E90">
        <f t="shared" si="10"/>
        <v>8.680000000000021E-2</v>
      </c>
      <c r="F90">
        <f t="shared" si="11"/>
        <v>7.5342400000000366E-3</v>
      </c>
      <c r="G90" s="6">
        <f t="shared" si="12"/>
        <v>6.2393076381201725E-3</v>
      </c>
    </row>
    <row r="91" spans="1:7" x14ac:dyDescent="0.25">
      <c r="A91" s="1" t="s">
        <v>90</v>
      </c>
      <c r="B91">
        <f>Planificare_Segment!C89</f>
        <v>15.035</v>
      </c>
      <c r="C91">
        <f t="shared" si="13"/>
        <v>14.550899999999999</v>
      </c>
      <c r="D91">
        <f t="shared" si="9"/>
        <v>0.48410000000000153</v>
      </c>
      <c r="E91">
        <f t="shared" si="10"/>
        <v>0.48410000000000153</v>
      </c>
      <c r="F91">
        <f t="shared" si="11"/>
        <v>0.23435281000000149</v>
      </c>
      <c r="G91" s="6">
        <f t="shared" si="12"/>
        <v>3.2198204190222915E-2</v>
      </c>
    </row>
    <row r="92" spans="1:7" x14ac:dyDescent="0.25">
      <c r="A92" s="1" t="s">
        <v>91</v>
      </c>
      <c r="B92">
        <f>Planificare_Segment!C90</f>
        <v>12.615</v>
      </c>
      <c r="C92">
        <f t="shared" si="13"/>
        <v>14.4734</v>
      </c>
      <c r="D92">
        <f t="shared" si="9"/>
        <v>-1.8583999999999996</v>
      </c>
      <c r="E92">
        <f t="shared" si="10"/>
        <v>1.8583999999999996</v>
      </c>
      <c r="F92">
        <f t="shared" si="11"/>
        <v>3.4536505599999985</v>
      </c>
      <c r="G92" s="6">
        <f t="shared" si="12"/>
        <v>0.14731668648434401</v>
      </c>
    </row>
    <row r="93" spans="1:7" x14ac:dyDescent="0.25">
      <c r="A93" s="1" t="s">
        <v>92</v>
      </c>
      <c r="B93">
        <f>Planificare_Segment!C91</f>
        <v>13.225</v>
      </c>
      <c r="C93">
        <f t="shared" si="13"/>
        <v>13.824999999999999</v>
      </c>
      <c r="D93">
        <f t="shared" si="9"/>
        <v>-0.59999999999999964</v>
      </c>
      <c r="E93">
        <f t="shared" si="10"/>
        <v>0.59999999999999964</v>
      </c>
      <c r="F93">
        <f t="shared" si="11"/>
        <v>0.3599999999999996</v>
      </c>
      <c r="G93" s="6">
        <f t="shared" si="12"/>
        <v>4.5368620037807159E-2</v>
      </c>
    </row>
    <row r="94" spans="1:7" x14ac:dyDescent="0.25">
      <c r="A94" s="1" t="s">
        <v>93</v>
      </c>
      <c r="B94">
        <f>Planificare_Segment!C92</f>
        <v>12.34</v>
      </c>
      <c r="C94">
        <f t="shared" si="13"/>
        <v>12.92</v>
      </c>
      <c r="D94">
        <f t="shared" si="9"/>
        <v>-0.58000000000000007</v>
      </c>
      <c r="E94">
        <f t="shared" si="10"/>
        <v>0.58000000000000007</v>
      </c>
      <c r="F94">
        <f t="shared" si="11"/>
        <v>0.33640000000000009</v>
      </c>
      <c r="G94" s="6">
        <f t="shared" si="12"/>
        <v>4.7001620745542955E-2</v>
      </c>
    </row>
    <row r="95" spans="1:7" x14ac:dyDescent="0.25">
      <c r="A95" s="1" t="s">
        <v>94</v>
      </c>
      <c r="B95">
        <f>Planificare_Segment!C93</f>
        <v>12.66</v>
      </c>
      <c r="C95">
        <f t="shared" si="13"/>
        <v>12.782499999999999</v>
      </c>
      <c r="D95">
        <f t="shared" si="9"/>
        <v>-0.12249999999999872</v>
      </c>
      <c r="E95">
        <f t="shared" si="10"/>
        <v>0.12249999999999872</v>
      </c>
      <c r="F95">
        <f t="shared" si="11"/>
        <v>1.5006249999999687E-2</v>
      </c>
      <c r="G95" s="6">
        <f t="shared" si="12"/>
        <v>9.6761453396523468E-3</v>
      </c>
    </row>
    <row r="96" spans="1:7" x14ac:dyDescent="0.25">
      <c r="A96" s="1" t="s">
        <v>95</v>
      </c>
      <c r="B96">
        <f>Planificare_Segment!C94</f>
        <v>12.225</v>
      </c>
      <c r="C96">
        <f t="shared" si="13"/>
        <v>12.5</v>
      </c>
      <c r="D96">
        <f t="shared" si="9"/>
        <v>-0.27500000000000036</v>
      </c>
      <c r="E96">
        <f t="shared" si="10"/>
        <v>0.27500000000000036</v>
      </c>
      <c r="F96">
        <f t="shared" si="11"/>
        <v>7.5625000000000192E-2</v>
      </c>
      <c r="G96" s="6">
        <f t="shared" si="12"/>
        <v>2.2494887525562401E-2</v>
      </c>
    </row>
    <row r="97" spans="1:7" x14ac:dyDescent="0.25">
      <c r="A97" s="1" t="s">
        <v>96</v>
      </c>
      <c r="B97">
        <f>Planificare_Segment!C95</f>
        <v>11.3925</v>
      </c>
      <c r="C97">
        <f t="shared" si="13"/>
        <v>12.442499999999999</v>
      </c>
      <c r="D97">
        <f t="shared" si="9"/>
        <v>-1.0499999999999989</v>
      </c>
      <c r="E97">
        <f t="shared" si="10"/>
        <v>1.0499999999999989</v>
      </c>
      <c r="F97">
        <f t="shared" si="11"/>
        <v>1.1024999999999978</v>
      </c>
      <c r="G97" s="6">
        <f t="shared" si="12"/>
        <v>9.2165898617511427E-2</v>
      </c>
    </row>
    <row r="98" spans="1:7" x14ac:dyDescent="0.25">
      <c r="A98" s="1" t="s">
        <v>97</v>
      </c>
      <c r="B98">
        <f>Planificare_Segment!C96</f>
        <v>8.98</v>
      </c>
      <c r="C98">
        <f t="shared" si="13"/>
        <v>11.80875</v>
      </c>
      <c r="D98">
        <f t="shared" ref="D98:D118" si="14">B98-C98</f>
        <v>-2.8287499999999994</v>
      </c>
      <c r="E98">
        <f t="shared" ref="E98:E118" si="15">ABS(D98)</f>
        <v>2.8287499999999994</v>
      </c>
      <c r="F98">
        <f t="shared" ref="F98:F118" si="16">D98^2</f>
        <v>8.0018265624999962</v>
      </c>
      <c r="G98" s="6">
        <f t="shared" ref="G98:G118" si="17">E98/B98</f>
        <v>0.31500556792873041</v>
      </c>
    </row>
    <row r="99" spans="1:7" x14ac:dyDescent="0.25">
      <c r="A99" s="1" t="s">
        <v>98</v>
      </c>
      <c r="B99">
        <f>Planificare_Segment!C97</f>
        <v>9.0250000000000004</v>
      </c>
      <c r="C99">
        <f t="shared" si="13"/>
        <v>10.186250000000001</v>
      </c>
      <c r="D99">
        <f t="shared" si="14"/>
        <v>-1.1612500000000008</v>
      </c>
      <c r="E99">
        <f t="shared" si="15"/>
        <v>1.1612500000000008</v>
      </c>
      <c r="F99">
        <f t="shared" si="16"/>
        <v>1.3485015625000019</v>
      </c>
      <c r="G99" s="6">
        <f t="shared" si="17"/>
        <v>0.12867036011080341</v>
      </c>
    </row>
    <row r="100" spans="1:7" x14ac:dyDescent="0.25">
      <c r="A100" s="1" t="s">
        <v>99</v>
      </c>
      <c r="B100">
        <f>Planificare_Segment!C98</f>
        <v>9.31</v>
      </c>
      <c r="C100">
        <f t="shared" si="13"/>
        <v>9.0025000000000013</v>
      </c>
      <c r="D100">
        <f t="shared" si="14"/>
        <v>0.30749999999999922</v>
      </c>
      <c r="E100">
        <f t="shared" si="15"/>
        <v>0.30749999999999922</v>
      </c>
      <c r="F100">
        <f t="shared" si="16"/>
        <v>9.4556249999999523E-2</v>
      </c>
      <c r="G100" s="6">
        <f t="shared" si="17"/>
        <v>3.3029001074113773E-2</v>
      </c>
    </row>
    <row r="101" spans="1:7" x14ac:dyDescent="0.25">
      <c r="A101" s="1" t="s">
        <v>100</v>
      </c>
      <c r="B101">
        <f>Planificare_Segment!C99</f>
        <v>4.07</v>
      </c>
      <c r="C101">
        <f t="shared" si="13"/>
        <v>9.1675000000000004</v>
      </c>
      <c r="D101">
        <f t="shared" si="14"/>
        <v>-5.0975000000000001</v>
      </c>
      <c r="E101">
        <f t="shared" si="15"/>
        <v>5.0975000000000001</v>
      </c>
      <c r="F101">
        <f t="shared" si="16"/>
        <v>25.984506250000003</v>
      </c>
      <c r="G101" s="6">
        <f t="shared" si="17"/>
        <v>1.2524570024570023</v>
      </c>
    </row>
    <row r="102" spans="1:7" x14ac:dyDescent="0.25">
      <c r="A102" s="1" t="s">
        <v>101</v>
      </c>
      <c r="B102">
        <f>Planificare_Segment!C100</f>
        <v>3</v>
      </c>
      <c r="C102">
        <f t="shared" si="13"/>
        <v>6.69</v>
      </c>
      <c r="D102">
        <f t="shared" si="14"/>
        <v>-3.6900000000000004</v>
      </c>
      <c r="E102">
        <f t="shared" si="15"/>
        <v>3.6900000000000004</v>
      </c>
      <c r="F102">
        <f t="shared" si="16"/>
        <v>13.616100000000003</v>
      </c>
      <c r="G102" s="6">
        <f t="shared" si="17"/>
        <v>1.2300000000000002</v>
      </c>
    </row>
    <row r="103" spans="1:7" x14ac:dyDescent="0.25">
      <c r="A103" s="1" t="s">
        <v>102</v>
      </c>
      <c r="B103">
        <f>Planificare_Segment!C101</f>
        <v>4.5019999999999998</v>
      </c>
      <c r="C103">
        <f t="shared" si="13"/>
        <v>3.5350000000000001</v>
      </c>
      <c r="D103">
        <f t="shared" si="14"/>
        <v>0.96699999999999964</v>
      </c>
      <c r="E103">
        <f t="shared" si="15"/>
        <v>0.96699999999999964</v>
      </c>
      <c r="F103">
        <f t="shared" si="16"/>
        <v>0.93508899999999928</v>
      </c>
      <c r="G103" s="6">
        <f t="shared" si="17"/>
        <v>0.21479342514438021</v>
      </c>
    </row>
    <row r="104" spans="1:7" x14ac:dyDescent="0.25">
      <c r="A104" s="1" t="s">
        <v>103</v>
      </c>
      <c r="B104">
        <f>Planificare_Segment!C102</f>
        <v>4.7770000000000001</v>
      </c>
      <c r="C104">
        <f t="shared" si="13"/>
        <v>3.7509999999999999</v>
      </c>
      <c r="D104">
        <f t="shared" si="14"/>
        <v>1.0260000000000002</v>
      </c>
      <c r="E104">
        <f t="shared" si="15"/>
        <v>1.0260000000000002</v>
      </c>
      <c r="F104">
        <f t="shared" si="16"/>
        <v>1.0526760000000006</v>
      </c>
      <c r="G104" s="6">
        <f t="shared" si="17"/>
        <v>0.21477915009420143</v>
      </c>
    </row>
    <row r="105" spans="1:7" x14ac:dyDescent="0.25">
      <c r="A105" s="1" t="s">
        <v>104</v>
      </c>
      <c r="B105">
        <f>Planificare_Segment!C103</f>
        <v>4.9400000000000004</v>
      </c>
      <c r="C105">
        <f t="shared" si="13"/>
        <v>4.6395</v>
      </c>
      <c r="D105">
        <f t="shared" si="14"/>
        <v>0.30050000000000043</v>
      </c>
      <c r="E105">
        <f t="shared" si="15"/>
        <v>0.30050000000000043</v>
      </c>
      <c r="F105">
        <f t="shared" si="16"/>
        <v>9.0300250000000262E-2</v>
      </c>
      <c r="G105" s="6">
        <f t="shared" si="17"/>
        <v>6.0829959514170126E-2</v>
      </c>
    </row>
    <row r="106" spans="1:7" x14ac:dyDescent="0.25">
      <c r="A106" s="1" t="s">
        <v>105</v>
      </c>
      <c r="B106">
        <f>Planificare_Segment!C104</f>
        <v>4.97</v>
      </c>
      <c r="C106">
        <f t="shared" si="13"/>
        <v>4.8585000000000003</v>
      </c>
      <c r="D106">
        <f t="shared" si="14"/>
        <v>0.11149999999999949</v>
      </c>
      <c r="E106">
        <f t="shared" si="15"/>
        <v>0.11149999999999949</v>
      </c>
      <c r="F106">
        <f t="shared" si="16"/>
        <v>1.2432249999999886E-2</v>
      </c>
      <c r="G106" s="6">
        <f t="shared" si="17"/>
        <v>2.2434607645875151E-2</v>
      </c>
    </row>
    <row r="107" spans="1:7" x14ac:dyDescent="0.25">
      <c r="A107" s="1" t="s">
        <v>106</v>
      </c>
      <c r="B107">
        <f>Planificare_Segment!C105</f>
        <v>3.915</v>
      </c>
      <c r="C107">
        <f t="shared" si="13"/>
        <v>4.9550000000000001</v>
      </c>
      <c r="D107">
        <f t="shared" si="14"/>
        <v>-1.04</v>
      </c>
      <c r="E107">
        <f t="shared" si="15"/>
        <v>1.04</v>
      </c>
      <c r="F107">
        <f t="shared" si="16"/>
        <v>1.0816000000000001</v>
      </c>
      <c r="G107" s="6">
        <f t="shared" si="17"/>
        <v>0.26564495530012772</v>
      </c>
    </row>
    <row r="108" spans="1:7" x14ac:dyDescent="0.25">
      <c r="A108" s="1" t="s">
        <v>107</v>
      </c>
      <c r="B108">
        <f>Planificare_Segment!C106</f>
        <v>4.8099999999999996</v>
      </c>
      <c r="C108">
        <f t="shared" si="13"/>
        <v>4.4424999999999999</v>
      </c>
      <c r="D108">
        <f t="shared" si="14"/>
        <v>0.36749999999999972</v>
      </c>
      <c r="E108">
        <f t="shared" si="15"/>
        <v>0.36749999999999972</v>
      </c>
      <c r="F108">
        <f t="shared" si="16"/>
        <v>0.13505624999999979</v>
      </c>
      <c r="G108" s="6">
        <f t="shared" si="17"/>
        <v>7.6403326403326352E-2</v>
      </c>
    </row>
    <row r="109" spans="1:7" x14ac:dyDescent="0.25">
      <c r="A109" s="1" t="s">
        <v>108</v>
      </c>
      <c r="B109">
        <f>Planificare_Segment!C107</f>
        <v>4.79</v>
      </c>
      <c r="C109">
        <f t="shared" si="13"/>
        <v>4.3624999999999998</v>
      </c>
      <c r="D109">
        <f t="shared" si="14"/>
        <v>0.42750000000000021</v>
      </c>
      <c r="E109">
        <f t="shared" si="15"/>
        <v>0.42750000000000021</v>
      </c>
      <c r="F109">
        <f t="shared" si="16"/>
        <v>0.18275625000000018</v>
      </c>
      <c r="G109" s="6">
        <f t="shared" si="17"/>
        <v>8.9248434237995874E-2</v>
      </c>
    </row>
    <row r="110" spans="1:7" x14ac:dyDescent="0.25">
      <c r="A110" s="1" t="s">
        <v>109</v>
      </c>
      <c r="B110">
        <f>Planificare_Segment!C108</f>
        <v>5.085</v>
      </c>
      <c r="C110">
        <f t="shared" si="13"/>
        <v>4.8</v>
      </c>
      <c r="D110">
        <f t="shared" si="14"/>
        <v>0.28500000000000014</v>
      </c>
      <c r="E110">
        <f t="shared" si="15"/>
        <v>0.28500000000000014</v>
      </c>
      <c r="F110">
        <f t="shared" si="16"/>
        <v>8.1225000000000075E-2</v>
      </c>
      <c r="G110" s="6">
        <f t="shared" si="17"/>
        <v>5.6047197640118021E-2</v>
      </c>
    </row>
    <row r="111" spans="1:7" x14ac:dyDescent="0.25">
      <c r="A111" s="1" t="s">
        <v>110</v>
      </c>
      <c r="B111">
        <f>Planificare_Segment!C109</f>
        <v>4.9550000000000001</v>
      </c>
      <c r="C111">
        <f t="shared" si="13"/>
        <v>4.9375</v>
      </c>
      <c r="D111">
        <f t="shared" si="14"/>
        <v>1.7500000000000071E-2</v>
      </c>
      <c r="E111">
        <f t="shared" si="15"/>
        <v>1.7500000000000071E-2</v>
      </c>
      <c r="F111">
        <f t="shared" si="16"/>
        <v>3.0625000000000248E-4</v>
      </c>
      <c r="G111" s="6">
        <f t="shared" si="17"/>
        <v>3.5317860746720627E-3</v>
      </c>
    </row>
    <row r="112" spans="1:7" x14ac:dyDescent="0.25">
      <c r="A112" s="1" t="s">
        <v>111</v>
      </c>
      <c r="B112">
        <f>Planificare_Segment!C110</f>
        <v>10.44</v>
      </c>
      <c r="C112">
        <f t="shared" si="13"/>
        <v>5.0199999999999996</v>
      </c>
      <c r="D112">
        <f t="shared" si="14"/>
        <v>5.42</v>
      </c>
      <c r="E112">
        <f t="shared" si="15"/>
        <v>5.42</v>
      </c>
      <c r="F112">
        <f t="shared" si="16"/>
        <v>29.3764</v>
      </c>
      <c r="G112" s="6">
        <f t="shared" si="17"/>
        <v>0.51915708812260541</v>
      </c>
    </row>
    <row r="113" spans="1:7" x14ac:dyDescent="0.25">
      <c r="A113" s="1" t="s">
        <v>112</v>
      </c>
      <c r="B113">
        <f>Planificare_Segment!C111</f>
        <v>9.9149999999999991</v>
      </c>
      <c r="C113">
        <f t="shared" si="13"/>
        <v>7.6974999999999998</v>
      </c>
      <c r="D113">
        <f t="shared" si="14"/>
        <v>2.2174999999999994</v>
      </c>
      <c r="E113">
        <f t="shared" si="15"/>
        <v>2.2174999999999994</v>
      </c>
      <c r="F113">
        <f t="shared" si="16"/>
        <v>4.9173062499999975</v>
      </c>
      <c r="G113" s="6">
        <f t="shared" si="17"/>
        <v>0.22365103378719109</v>
      </c>
    </row>
    <row r="114" spans="1:7" x14ac:dyDescent="0.25">
      <c r="A114" s="1" t="s">
        <v>113</v>
      </c>
      <c r="B114">
        <f>Planificare_Segment!C112</f>
        <v>10.33</v>
      </c>
      <c r="C114">
        <f t="shared" si="13"/>
        <v>10.177499999999998</v>
      </c>
      <c r="D114">
        <f t="shared" si="14"/>
        <v>0.15250000000000163</v>
      </c>
      <c r="E114">
        <f t="shared" si="15"/>
        <v>0.15250000000000163</v>
      </c>
      <c r="F114">
        <f t="shared" si="16"/>
        <v>2.3256250000000499E-2</v>
      </c>
      <c r="G114" s="6">
        <f t="shared" si="17"/>
        <v>1.4762826718296382E-2</v>
      </c>
    </row>
    <row r="115" spans="1:7" x14ac:dyDescent="0.25">
      <c r="A115" s="1" t="s">
        <v>114</v>
      </c>
      <c r="B115">
        <f>Planificare_Segment!C113</f>
        <v>10.119999999999999</v>
      </c>
      <c r="C115">
        <f t="shared" si="13"/>
        <v>10.122499999999999</v>
      </c>
      <c r="D115">
        <f t="shared" si="14"/>
        <v>-2.4999999999995026E-3</v>
      </c>
      <c r="E115">
        <f t="shared" si="15"/>
        <v>2.4999999999995026E-3</v>
      </c>
      <c r="F115">
        <f t="shared" si="16"/>
        <v>6.2499999999975134E-6</v>
      </c>
      <c r="G115" s="6">
        <f t="shared" si="17"/>
        <v>2.4703557312248051E-4</v>
      </c>
    </row>
    <row r="116" spans="1:7" x14ac:dyDescent="0.25">
      <c r="A116" s="1" t="s">
        <v>115</v>
      </c>
      <c r="B116">
        <f>Planificare_Segment!C114</f>
        <v>10.29</v>
      </c>
      <c r="C116">
        <f t="shared" si="13"/>
        <v>10.225</v>
      </c>
      <c r="D116">
        <f t="shared" si="14"/>
        <v>6.4999999999999503E-2</v>
      </c>
      <c r="E116">
        <f t="shared" si="15"/>
        <v>6.4999999999999503E-2</v>
      </c>
      <c r="F116">
        <f t="shared" si="16"/>
        <v>4.2249999999999354E-3</v>
      </c>
      <c r="G116" s="6">
        <f t="shared" si="17"/>
        <v>6.316812439261371E-3</v>
      </c>
    </row>
    <row r="117" spans="1:7" x14ac:dyDescent="0.25">
      <c r="A117" s="1" t="s">
        <v>116</v>
      </c>
      <c r="B117">
        <f>Planificare_Segment!C115</f>
        <v>9.8049999999999997</v>
      </c>
      <c r="C117">
        <f t="shared" si="13"/>
        <v>10.204999999999998</v>
      </c>
      <c r="D117">
        <f t="shared" si="14"/>
        <v>-0.39999999999999858</v>
      </c>
      <c r="E117">
        <f t="shared" si="15"/>
        <v>0.39999999999999858</v>
      </c>
      <c r="F117">
        <f t="shared" si="16"/>
        <v>0.15999999999999887</v>
      </c>
      <c r="G117" s="6">
        <f t="shared" si="17"/>
        <v>4.0795512493625556E-2</v>
      </c>
    </row>
    <row r="118" spans="1:7" x14ac:dyDescent="0.25">
      <c r="A118" s="1" t="s">
        <v>117</v>
      </c>
      <c r="B118">
        <f>Planificare_Segment!C116</f>
        <v>9.5500000000000007</v>
      </c>
      <c r="C118">
        <f t="shared" si="13"/>
        <v>10.047499999999999</v>
      </c>
      <c r="D118">
        <f t="shared" si="14"/>
        <v>-0.49749999999999872</v>
      </c>
      <c r="E118">
        <f t="shared" si="15"/>
        <v>0.49749999999999872</v>
      </c>
      <c r="F118">
        <f t="shared" si="16"/>
        <v>0.24750624999999873</v>
      </c>
      <c r="G118" s="6">
        <f t="shared" si="17"/>
        <v>5.2094240837696197E-2</v>
      </c>
    </row>
    <row r="119" spans="1:7" x14ac:dyDescent="0.25">
      <c r="A119" s="1"/>
      <c r="C119">
        <f t="shared" si="13"/>
        <v>9.6775000000000002</v>
      </c>
      <c r="D119">
        <f>B119-C119</f>
        <v>-9.6775000000000002</v>
      </c>
      <c r="E119">
        <f>ABS(D119)</f>
        <v>9.6775000000000002</v>
      </c>
      <c r="F119">
        <f>D119^2</f>
        <v>93.654006250000009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9"/>
  <sheetViews>
    <sheetView workbookViewId="0">
      <selection activeCell="G3" sqref="G3"/>
    </sheetView>
  </sheetViews>
  <sheetFormatPr defaultRowHeight="15" x14ac:dyDescent="0.25"/>
  <cols>
    <col min="1" max="1" width="13" bestFit="1" customWidth="1"/>
    <col min="2" max="2" width="18" bestFit="1" customWidth="1"/>
    <col min="3" max="3" width="12" bestFit="1" customWidth="1"/>
    <col min="4" max="4" width="12.7109375" bestFit="1" customWidth="1"/>
    <col min="5" max="6" width="12" bestFit="1" customWidth="1"/>
    <col min="7" max="7" width="8.5703125" style="6" bestFit="1" customWidth="1"/>
  </cols>
  <sheetData>
    <row r="1" spans="1:7" x14ac:dyDescent="0.25">
      <c r="A1" t="s">
        <v>0</v>
      </c>
      <c r="B1" t="s">
        <v>141</v>
      </c>
      <c r="C1" t="s">
        <v>142</v>
      </c>
      <c r="D1" t="s">
        <v>143</v>
      </c>
      <c r="E1" t="s">
        <v>119</v>
      </c>
      <c r="F1" t="s">
        <v>120</v>
      </c>
      <c r="G1" s="6" t="s">
        <v>121</v>
      </c>
    </row>
    <row r="2" spans="1:7" x14ac:dyDescent="0.25">
      <c r="E2">
        <f>AVERAGE(E7:E118)</f>
        <v>0.87767916666666679</v>
      </c>
      <c r="F2">
        <f>AVERAGE(F7:F118)</f>
        <v>1.8123026843105159</v>
      </c>
      <c r="G2" s="6">
        <f>AVERAGE(G7:G118)</f>
        <v>7.7261239222491063E-2</v>
      </c>
    </row>
    <row r="4" spans="1:7" x14ac:dyDescent="0.25">
      <c r="A4" s="1" t="s">
        <v>3</v>
      </c>
      <c r="B4">
        <f>Planificare_Segment!C2</f>
        <v>10.37</v>
      </c>
    </row>
    <row r="5" spans="1:7" x14ac:dyDescent="0.25">
      <c r="A5" s="1" t="s">
        <v>4</v>
      </c>
      <c r="B5">
        <f>Planificare_Segment!C3</f>
        <v>13.68</v>
      </c>
    </row>
    <row r="6" spans="1:7" x14ac:dyDescent="0.25">
      <c r="A6" s="1" t="s">
        <v>5</v>
      </c>
      <c r="B6">
        <f>Planificare_Segment!C4</f>
        <v>13.89</v>
      </c>
    </row>
    <row r="7" spans="1:7" x14ac:dyDescent="0.25">
      <c r="A7" s="1" t="s">
        <v>6</v>
      </c>
      <c r="B7">
        <f>Planificare_Segment!C5</f>
        <v>10.68</v>
      </c>
      <c r="C7">
        <f>AVERAGE(B4:B6)</f>
        <v>12.646666666666667</v>
      </c>
      <c r="D7">
        <f t="shared" ref="D7:D69" si="0">B7-C7</f>
        <v>-1.9666666666666668</v>
      </c>
      <c r="E7">
        <f t="shared" ref="E7:E69" si="1">ABS(D7)</f>
        <v>1.9666666666666668</v>
      </c>
      <c r="F7">
        <f t="shared" ref="F7:F69" si="2">D7^2</f>
        <v>3.8677777777777784</v>
      </c>
      <c r="G7" s="6">
        <f t="shared" ref="G7:G69" si="3">E7/B7</f>
        <v>0.18414481897627966</v>
      </c>
    </row>
    <row r="8" spans="1:7" x14ac:dyDescent="0.25">
      <c r="A8" s="1" t="s">
        <v>7</v>
      </c>
      <c r="B8">
        <f>Planificare_Segment!C6</f>
        <v>17.475000000000001</v>
      </c>
      <c r="C8">
        <f t="shared" ref="C8:C69" si="4">AVERAGE(B7:B8)</f>
        <v>14.077500000000001</v>
      </c>
      <c r="D8">
        <f t="shared" si="0"/>
        <v>3.3975000000000009</v>
      </c>
      <c r="E8">
        <f t="shared" si="1"/>
        <v>3.3975000000000009</v>
      </c>
      <c r="F8">
        <f t="shared" si="2"/>
        <v>11.543006250000007</v>
      </c>
      <c r="G8" s="6">
        <f t="shared" si="3"/>
        <v>0.19442060085836912</v>
      </c>
    </row>
    <row r="9" spans="1:7" x14ac:dyDescent="0.25">
      <c r="A9" s="1" t="s">
        <v>8</v>
      </c>
      <c r="B9">
        <f>Planificare_Segment!C7</f>
        <v>14.51</v>
      </c>
      <c r="C9">
        <f t="shared" si="4"/>
        <v>15.9925</v>
      </c>
      <c r="D9">
        <f t="shared" si="0"/>
        <v>-1.4824999999999999</v>
      </c>
      <c r="E9">
        <f t="shared" si="1"/>
        <v>1.4824999999999999</v>
      </c>
      <c r="F9">
        <f t="shared" si="2"/>
        <v>2.1978062499999997</v>
      </c>
      <c r="G9" s="6">
        <f t="shared" si="3"/>
        <v>0.10217091660923501</v>
      </c>
    </row>
    <row r="10" spans="1:7" x14ac:dyDescent="0.25">
      <c r="A10" s="1" t="s">
        <v>9</v>
      </c>
      <c r="B10">
        <f>Planificare_Segment!C8</f>
        <v>16.100000000000001</v>
      </c>
      <c r="C10">
        <f t="shared" si="4"/>
        <v>15.305</v>
      </c>
      <c r="D10">
        <f t="shared" si="0"/>
        <v>0.79500000000000171</v>
      </c>
      <c r="E10">
        <f t="shared" si="1"/>
        <v>0.79500000000000171</v>
      </c>
      <c r="F10">
        <f t="shared" si="2"/>
        <v>0.63202500000000272</v>
      </c>
      <c r="G10" s="6">
        <f t="shared" si="3"/>
        <v>4.9378881987577741E-2</v>
      </c>
    </row>
    <row r="11" spans="1:7" x14ac:dyDescent="0.25">
      <c r="A11" s="1" t="s">
        <v>10</v>
      </c>
      <c r="B11">
        <f>Planificare_Segment!C9</f>
        <v>16.09</v>
      </c>
      <c r="C11">
        <f t="shared" si="4"/>
        <v>16.094999999999999</v>
      </c>
      <c r="D11">
        <f t="shared" si="0"/>
        <v>-4.9999999999990052E-3</v>
      </c>
      <c r="E11">
        <f t="shared" si="1"/>
        <v>4.9999999999990052E-3</v>
      </c>
      <c r="F11">
        <f t="shared" si="2"/>
        <v>2.4999999999990054E-5</v>
      </c>
      <c r="G11" s="6">
        <f t="shared" si="3"/>
        <v>3.1075201988806745E-4</v>
      </c>
    </row>
    <row r="12" spans="1:7" x14ac:dyDescent="0.25">
      <c r="A12" s="1" t="s">
        <v>11</v>
      </c>
      <c r="B12">
        <f>Planificare_Segment!C10</f>
        <v>16.239999999999998</v>
      </c>
      <c r="C12">
        <f t="shared" si="4"/>
        <v>16.164999999999999</v>
      </c>
      <c r="D12">
        <f t="shared" si="0"/>
        <v>7.4999999999999289E-2</v>
      </c>
      <c r="E12">
        <f t="shared" si="1"/>
        <v>7.4999999999999289E-2</v>
      </c>
      <c r="F12">
        <f t="shared" si="2"/>
        <v>5.6249999999998931E-3</v>
      </c>
      <c r="G12" s="6">
        <f t="shared" si="3"/>
        <v>4.6182266009851787E-3</v>
      </c>
    </row>
    <row r="13" spans="1:7" x14ac:dyDescent="0.25">
      <c r="A13" s="1" t="s">
        <v>12</v>
      </c>
      <c r="B13">
        <f>Planificare_Segment!C11</f>
        <v>16.25</v>
      </c>
      <c r="C13">
        <f t="shared" si="4"/>
        <v>16.244999999999997</v>
      </c>
      <c r="D13">
        <f t="shared" si="0"/>
        <v>5.000000000002558E-3</v>
      </c>
      <c r="E13">
        <f t="shared" si="1"/>
        <v>5.000000000002558E-3</v>
      </c>
      <c r="F13">
        <f t="shared" si="2"/>
        <v>2.5000000000025578E-5</v>
      </c>
      <c r="G13" s="6">
        <f t="shared" si="3"/>
        <v>3.0769230769246513E-4</v>
      </c>
    </row>
    <row r="14" spans="1:7" x14ac:dyDescent="0.25">
      <c r="A14" s="1" t="s">
        <v>13</v>
      </c>
      <c r="B14">
        <f>Planificare_Segment!C12</f>
        <v>16.295000000000002</v>
      </c>
      <c r="C14">
        <f t="shared" si="4"/>
        <v>16.272500000000001</v>
      </c>
      <c r="D14">
        <f t="shared" si="0"/>
        <v>2.2500000000000853E-2</v>
      </c>
      <c r="E14">
        <f t="shared" si="1"/>
        <v>2.2500000000000853E-2</v>
      </c>
      <c r="F14">
        <f t="shared" si="2"/>
        <v>5.0625000000003835E-4</v>
      </c>
      <c r="G14" s="6">
        <f t="shared" si="3"/>
        <v>1.3807916538816109E-3</v>
      </c>
    </row>
    <row r="15" spans="1:7" x14ac:dyDescent="0.25">
      <c r="A15" s="1" t="s">
        <v>14</v>
      </c>
      <c r="B15">
        <f>Planificare_Segment!C13</f>
        <v>16.5</v>
      </c>
      <c r="C15">
        <f t="shared" si="4"/>
        <v>16.397500000000001</v>
      </c>
      <c r="D15">
        <f t="shared" si="0"/>
        <v>0.10249999999999915</v>
      </c>
      <c r="E15">
        <f t="shared" si="1"/>
        <v>0.10249999999999915</v>
      </c>
      <c r="F15">
        <f t="shared" si="2"/>
        <v>1.0506249999999825E-2</v>
      </c>
      <c r="G15" s="6">
        <f t="shared" si="3"/>
        <v>6.2121212121211602E-3</v>
      </c>
    </row>
    <row r="16" spans="1:7" x14ac:dyDescent="0.25">
      <c r="A16" s="1" t="s">
        <v>15</v>
      </c>
      <c r="B16">
        <f>Planificare_Segment!C14</f>
        <v>16.420000000000002</v>
      </c>
      <c r="C16">
        <f t="shared" si="4"/>
        <v>16.46</v>
      </c>
      <c r="D16">
        <f t="shared" si="0"/>
        <v>-3.9999999999999147E-2</v>
      </c>
      <c r="E16">
        <f t="shared" si="1"/>
        <v>3.9999999999999147E-2</v>
      </c>
      <c r="F16">
        <f t="shared" si="2"/>
        <v>1.5999999999999318E-3</v>
      </c>
      <c r="G16" s="6">
        <f t="shared" si="3"/>
        <v>2.4360535931789978E-3</v>
      </c>
    </row>
    <row r="17" spans="1:7" x14ac:dyDescent="0.25">
      <c r="A17" s="1" t="s">
        <v>16</v>
      </c>
      <c r="B17">
        <f>Planificare_Segment!C15</f>
        <v>11.85</v>
      </c>
      <c r="C17">
        <f t="shared" si="4"/>
        <v>14.135000000000002</v>
      </c>
      <c r="D17">
        <f t="shared" si="0"/>
        <v>-2.2850000000000019</v>
      </c>
      <c r="E17">
        <f t="shared" si="1"/>
        <v>2.2850000000000019</v>
      </c>
      <c r="F17">
        <f t="shared" si="2"/>
        <v>5.2212250000000084</v>
      </c>
      <c r="G17" s="6">
        <f t="shared" si="3"/>
        <v>0.19282700421940946</v>
      </c>
    </row>
    <row r="18" spans="1:7" x14ac:dyDescent="0.25">
      <c r="A18" s="1" t="s">
        <v>17</v>
      </c>
      <c r="B18">
        <f>Planificare_Segment!C16</f>
        <v>14.925700000000001</v>
      </c>
      <c r="C18">
        <f t="shared" si="4"/>
        <v>13.38785</v>
      </c>
      <c r="D18">
        <f t="shared" si="0"/>
        <v>1.5378500000000006</v>
      </c>
      <c r="E18">
        <f t="shared" si="1"/>
        <v>1.5378500000000006</v>
      </c>
      <c r="F18">
        <f t="shared" si="2"/>
        <v>2.3649826225000017</v>
      </c>
      <c r="G18" s="6">
        <f t="shared" si="3"/>
        <v>0.10303369356211102</v>
      </c>
    </row>
    <row r="19" spans="1:7" x14ac:dyDescent="0.25">
      <c r="A19" s="1" t="s">
        <v>18</v>
      </c>
      <c r="B19">
        <f>Planificare_Segment!C17</f>
        <v>9.7149999999999999</v>
      </c>
      <c r="C19">
        <f t="shared" si="4"/>
        <v>12.320350000000001</v>
      </c>
      <c r="D19">
        <f t="shared" si="0"/>
        <v>-2.6053500000000014</v>
      </c>
      <c r="E19">
        <f t="shared" si="1"/>
        <v>2.6053500000000014</v>
      </c>
      <c r="F19">
        <f t="shared" si="2"/>
        <v>6.7878486225000074</v>
      </c>
      <c r="G19" s="6">
        <f t="shared" si="3"/>
        <v>0.26817807514153386</v>
      </c>
    </row>
    <row r="20" spans="1:7" x14ac:dyDescent="0.25">
      <c r="A20" s="1" t="s">
        <v>19</v>
      </c>
      <c r="B20">
        <f>Planificare_Segment!C18</f>
        <v>13.76</v>
      </c>
      <c r="C20">
        <f t="shared" si="4"/>
        <v>11.737500000000001</v>
      </c>
      <c r="D20">
        <f t="shared" si="0"/>
        <v>2.0224999999999991</v>
      </c>
      <c r="E20">
        <f t="shared" si="1"/>
        <v>2.0224999999999991</v>
      </c>
      <c r="F20">
        <f t="shared" si="2"/>
        <v>4.0905062499999962</v>
      </c>
      <c r="G20" s="6">
        <f t="shared" si="3"/>
        <v>0.14698401162790692</v>
      </c>
    </row>
    <row r="21" spans="1:7" x14ac:dyDescent="0.25">
      <c r="A21" s="1" t="s">
        <v>20</v>
      </c>
      <c r="B21">
        <f>Planificare_Segment!C19</f>
        <v>13.244999999999999</v>
      </c>
      <c r="C21">
        <f t="shared" si="4"/>
        <v>13.5025</v>
      </c>
      <c r="D21">
        <f t="shared" si="0"/>
        <v>-0.25750000000000028</v>
      </c>
      <c r="E21">
        <f t="shared" si="1"/>
        <v>0.25750000000000028</v>
      </c>
      <c r="F21">
        <f t="shared" si="2"/>
        <v>6.630625000000015E-2</v>
      </c>
      <c r="G21" s="6">
        <f t="shared" si="3"/>
        <v>1.9441298603246532E-2</v>
      </c>
    </row>
    <row r="22" spans="1:7" x14ac:dyDescent="0.25">
      <c r="A22" s="1" t="s">
        <v>21</v>
      </c>
      <c r="B22">
        <f>Planificare_Segment!C20</f>
        <v>13.395</v>
      </c>
      <c r="C22">
        <f t="shared" si="4"/>
        <v>13.32</v>
      </c>
      <c r="D22">
        <f t="shared" si="0"/>
        <v>7.4999999999999289E-2</v>
      </c>
      <c r="E22">
        <f t="shared" si="1"/>
        <v>7.4999999999999289E-2</v>
      </c>
      <c r="F22">
        <f t="shared" si="2"/>
        <v>5.6249999999998931E-3</v>
      </c>
      <c r="G22" s="6">
        <f t="shared" si="3"/>
        <v>5.599104143337013E-3</v>
      </c>
    </row>
    <row r="23" spans="1:7" x14ac:dyDescent="0.25">
      <c r="A23" s="1" t="s">
        <v>22</v>
      </c>
      <c r="B23">
        <f>Planificare_Segment!C21</f>
        <v>14.14</v>
      </c>
      <c r="C23">
        <f t="shared" si="4"/>
        <v>13.7675</v>
      </c>
      <c r="D23">
        <f t="shared" si="0"/>
        <v>0.3725000000000005</v>
      </c>
      <c r="E23">
        <f t="shared" si="1"/>
        <v>0.3725000000000005</v>
      </c>
      <c r="F23">
        <f t="shared" si="2"/>
        <v>0.13875625000000036</v>
      </c>
      <c r="G23" s="6">
        <f t="shared" si="3"/>
        <v>2.6343705799151379E-2</v>
      </c>
    </row>
    <row r="24" spans="1:7" x14ac:dyDescent="0.25">
      <c r="A24" s="1" t="s">
        <v>23</v>
      </c>
      <c r="B24">
        <f>Planificare_Segment!C22</f>
        <v>14.256</v>
      </c>
      <c r="C24">
        <f t="shared" si="4"/>
        <v>14.198</v>
      </c>
      <c r="D24">
        <f t="shared" si="0"/>
        <v>5.7999999999999829E-2</v>
      </c>
      <c r="E24">
        <f t="shared" si="1"/>
        <v>5.7999999999999829E-2</v>
      </c>
      <c r="F24">
        <f t="shared" si="2"/>
        <v>3.3639999999999803E-3</v>
      </c>
      <c r="G24" s="6">
        <f t="shared" si="3"/>
        <v>4.0684624017957227E-3</v>
      </c>
    </row>
    <row r="25" spans="1:7" x14ac:dyDescent="0.25">
      <c r="A25" s="1" t="s">
        <v>24</v>
      </c>
      <c r="B25">
        <f>Planificare_Segment!C23</f>
        <v>7.57</v>
      </c>
      <c r="C25">
        <f t="shared" si="4"/>
        <v>10.913</v>
      </c>
      <c r="D25">
        <f t="shared" si="0"/>
        <v>-3.343</v>
      </c>
      <c r="E25">
        <f t="shared" si="1"/>
        <v>3.343</v>
      </c>
      <c r="F25">
        <f t="shared" si="2"/>
        <v>11.175649</v>
      </c>
      <c r="G25" s="6">
        <f t="shared" si="3"/>
        <v>0.44161162483487448</v>
      </c>
    </row>
    <row r="26" spans="1:7" x14ac:dyDescent="0.25">
      <c r="A26" s="1" t="s">
        <v>25</v>
      </c>
      <c r="B26">
        <f>Planificare_Segment!C24</f>
        <v>12.61</v>
      </c>
      <c r="C26">
        <f t="shared" si="4"/>
        <v>10.09</v>
      </c>
      <c r="D26">
        <f t="shared" si="0"/>
        <v>2.5199999999999996</v>
      </c>
      <c r="E26">
        <f t="shared" si="1"/>
        <v>2.5199999999999996</v>
      </c>
      <c r="F26">
        <f t="shared" si="2"/>
        <v>6.3503999999999978</v>
      </c>
      <c r="G26" s="6">
        <f t="shared" si="3"/>
        <v>0.19984139571768436</v>
      </c>
    </row>
    <row r="27" spans="1:7" x14ac:dyDescent="0.25">
      <c r="A27" s="1" t="s">
        <v>26</v>
      </c>
      <c r="B27">
        <f>Planificare_Segment!C25</f>
        <v>14.84</v>
      </c>
      <c r="C27">
        <f t="shared" si="4"/>
        <v>13.725</v>
      </c>
      <c r="D27">
        <f t="shared" si="0"/>
        <v>1.1150000000000002</v>
      </c>
      <c r="E27">
        <f t="shared" si="1"/>
        <v>1.1150000000000002</v>
      </c>
      <c r="F27">
        <f t="shared" si="2"/>
        <v>1.2432250000000005</v>
      </c>
      <c r="G27" s="6">
        <f t="shared" si="3"/>
        <v>7.513477088948789E-2</v>
      </c>
    </row>
    <row r="28" spans="1:7" x14ac:dyDescent="0.25">
      <c r="A28" s="1" t="s">
        <v>27</v>
      </c>
      <c r="B28">
        <f>Planificare_Segment!C26</f>
        <v>15.54</v>
      </c>
      <c r="C28">
        <f t="shared" si="4"/>
        <v>15.19</v>
      </c>
      <c r="D28">
        <f t="shared" si="0"/>
        <v>0.34999999999999964</v>
      </c>
      <c r="E28">
        <f t="shared" si="1"/>
        <v>0.34999999999999964</v>
      </c>
      <c r="F28">
        <f t="shared" si="2"/>
        <v>0.12249999999999975</v>
      </c>
      <c r="G28" s="6">
        <f t="shared" si="3"/>
        <v>2.2522522522522501E-2</v>
      </c>
    </row>
    <row r="29" spans="1:7" x14ac:dyDescent="0.25">
      <c r="A29" s="1" t="s">
        <v>28</v>
      </c>
      <c r="B29">
        <f>Planificare_Segment!C27</f>
        <v>15.375</v>
      </c>
      <c r="C29">
        <f t="shared" si="4"/>
        <v>15.4575</v>
      </c>
      <c r="D29">
        <f t="shared" si="0"/>
        <v>-8.2499999999999574E-2</v>
      </c>
      <c r="E29">
        <f t="shared" si="1"/>
        <v>8.2499999999999574E-2</v>
      </c>
      <c r="F29">
        <f t="shared" si="2"/>
        <v>6.8062499999999295E-3</v>
      </c>
      <c r="G29" s="6">
        <f t="shared" si="3"/>
        <v>5.365853658536558E-3</v>
      </c>
    </row>
    <row r="30" spans="1:7" x14ac:dyDescent="0.25">
      <c r="A30" s="1" t="s">
        <v>29</v>
      </c>
      <c r="B30">
        <f>Planificare_Segment!C28</f>
        <v>15.234999999999999</v>
      </c>
      <c r="C30">
        <f t="shared" si="4"/>
        <v>15.305</v>
      </c>
      <c r="D30">
        <f t="shared" si="0"/>
        <v>-7.0000000000000284E-2</v>
      </c>
      <c r="E30">
        <f t="shared" si="1"/>
        <v>7.0000000000000284E-2</v>
      </c>
      <c r="F30">
        <f t="shared" si="2"/>
        <v>4.9000000000000397E-3</v>
      </c>
      <c r="G30" s="6">
        <f t="shared" si="3"/>
        <v>4.5946832950443245E-3</v>
      </c>
    </row>
    <row r="31" spans="1:7" x14ac:dyDescent="0.25">
      <c r="A31" s="1" t="s">
        <v>30</v>
      </c>
      <c r="B31">
        <f>Planificare_Segment!C29</f>
        <v>15.35</v>
      </c>
      <c r="C31">
        <f t="shared" si="4"/>
        <v>15.2925</v>
      </c>
      <c r="D31">
        <f t="shared" si="0"/>
        <v>5.7499999999999218E-2</v>
      </c>
      <c r="E31">
        <f t="shared" si="1"/>
        <v>5.7499999999999218E-2</v>
      </c>
      <c r="F31">
        <f t="shared" si="2"/>
        <v>3.30624999999991E-3</v>
      </c>
      <c r="G31" s="6">
        <f t="shared" si="3"/>
        <v>3.7459283387621641E-3</v>
      </c>
    </row>
    <row r="32" spans="1:7" x14ac:dyDescent="0.25">
      <c r="A32" s="1" t="s">
        <v>31</v>
      </c>
      <c r="B32">
        <f>Planificare_Segment!C30</f>
        <v>15.92</v>
      </c>
      <c r="C32">
        <f t="shared" si="4"/>
        <v>15.635</v>
      </c>
      <c r="D32">
        <f t="shared" si="0"/>
        <v>0.28500000000000014</v>
      </c>
      <c r="E32">
        <f t="shared" si="1"/>
        <v>0.28500000000000014</v>
      </c>
      <c r="F32">
        <f t="shared" si="2"/>
        <v>8.1225000000000075E-2</v>
      </c>
      <c r="G32" s="6">
        <f t="shared" si="3"/>
        <v>1.7902010050251264E-2</v>
      </c>
    </row>
    <row r="33" spans="1:7" x14ac:dyDescent="0.25">
      <c r="A33" s="1" t="s">
        <v>32</v>
      </c>
      <c r="B33">
        <f>Planificare_Segment!C31</f>
        <v>16.155000000000001</v>
      </c>
      <c r="C33">
        <f t="shared" si="4"/>
        <v>16.037500000000001</v>
      </c>
      <c r="D33">
        <f t="shared" si="0"/>
        <v>0.11749999999999972</v>
      </c>
      <c r="E33">
        <f t="shared" si="1"/>
        <v>0.11749999999999972</v>
      </c>
      <c r="F33">
        <f t="shared" si="2"/>
        <v>1.3806249999999933E-2</v>
      </c>
      <c r="G33" s="6">
        <f t="shared" si="3"/>
        <v>7.273290003094999E-3</v>
      </c>
    </row>
    <row r="34" spans="1:7" x14ac:dyDescent="0.25">
      <c r="A34" s="1" t="s">
        <v>33</v>
      </c>
      <c r="B34">
        <f>Planificare_Segment!C32</f>
        <v>15.86</v>
      </c>
      <c r="C34">
        <f t="shared" si="4"/>
        <v>16.0075</v>
      </c>
      <c r="D34">
        <f t="shared" si="0"/>
        <v>-0.14750000000000085</v>
      </c>
      <c r="E34">
        <f t="shared" si="1"/>
        <v>0.14750000000000085</v>
      </c>
      <c r="F34">
        <f t="shared" si="2"/>
        <v>2.1756250000000251E-2</v>
      </c>
      <c r="G34" s="6">
        <f t="shared" si="3"/>
        <v>9.300126103404846E-3</v>
      </c>
    </row>
    <row r="35" spans="1:7" x14ac:dyDescent="0.25">
      <c r="A35" s="1" t="s">
        <v>34</v>
      </c>
      <c r="B35">
        <f>Planificare_Segment!C33</f>
        <v>16.52</v>
      </c>
      <c r="C35">
        <f t="shared" si="4"/>
        <v>16.189999999999998</v>
      </c>
      <c r="D35">
        <f t="shared" si="0"/>
        <v>0.33000000000000185</v>
      </c>
      <c r="E35">
        <f t="shared" si="1"/>
        <v>0.33000000000000185</v>
      </c>
      <c r="F35">
        <f t="shared" si="2"/>
        <v>0.10890000000000122</v>
      </c>
      <c r="G35" s="6">
        <f t="shared" si="3"/>
        <v>1.9975786924939579E-2</v>
      </c>
    </row>
    <row r="36" spans="1:7" x14ac:dyDescent="0.25">
      <c r="A36" s="1" t="s">
        <v>35</v>
      </c>
      <c r="B36">
        <f>Planificare_Segment!C34</f>
        <v>15.37</v>
      </c>
      <c r="C36">
        <f t="shared" si="4"/>
        <v>15.945</v>
      </c>
      <c r="D36">
        <f t="shared" si="0"/>
        <v>-0.57500000000000107</v>
      </c>
      <c r="E36">
        <f t="shared" si="1"/>
        <v>0.57500000000000107</v>
      </c>
      <c r="F36">
        <f t="shared" si="2"/>
        <v>0.33062500000000122</v>
      </c>
      <c r="G36" s="6">
        <f t="shared" si="3"/>
        <v>3.741054001301243E-2</v>
      </c>
    </row>
    <row r="37" spans="1:7" x14ac:dyDescent="0.25">
      <c r="A37" s="1" t="s">
        <v>36</v>
      </c>
      <c r="B37">
        <f>Planificare_Segment!C35</f>
        <v>16.059999999999999</v>
      </c>
      <c r="C37">
        <f t="shared" si="4"/>
        <v>15.715</v>
      </c>
      <c r="D37">
        <f t="shared" si="0"/>
        <v>0.34499999999999886</v>
      </c>
      <c r="E37">
        <f t="shared" si="1"/>
        <v>0.34499999999999886</v>
      </c>
      <c r="F37">
        <f t="shared" si="2"/>
        <v>0.11902499999999921</v>
      </c>
      <c r="G37" s="6">
        <f t="shared" si="3"/>
        <v>2.1481942714819357E-2</v>
      </c>
    </row>
    <row r="38" spans="1:7" x14ac:dyDescent="0.25">
      <c r="A38" s="1" t="s">
        <v>37</v>
      </c>
      <c r="B38">
        <f>Planificare_Segment!C36</f>
        <v>22.36</v>
      </c>
      <c r="C38">
        <f t="shared" si="4"/>
        <v>19.21</v>
      </c>
      <c r="D38">
        <f t="shared" si="0"/>
        <v>3.1499999999999986</v>
      </c>
      <c r="E38">
        <f t="shared" si="1"/>
        <v>3.1499999999999986</v>
      </c>
      <c r="F38">
        <f t="shared" si="2"/>
        <v>9.9224999999999905</v>
      </c>
      <c r="G38" s="6">
        <f t="shared" si="3"/>
        <v>0.1408765652951699</v>
      </c>
    </row>
    <row r="39" spans="1:7" x14ac:dyDescent="0.25">
      <c r="A39" s="1" t="s">
        <v>38</v>
      </c>
      <c r="B39">
        <f>Planificare_Segment!C37</f>
        <v>15.45</v>
      </c>
      <c r="C39">
        <f t="shared" si="4"/>
        <v>18.905000000000001</v>
      </c>
      <c r="D39">
        <f t="shared" si="0"/>
        <v>-3.4550000000000018</v>
      </c>
      <c r="E39">
        <f t="shared" si="1"/>
        <v>3.4550000000000018</v>
      </c>
      <c r="F39">
        <f t="shared" si="2"/>
        <v>11.937025000000013</v>
      </c>
      <c r="G39" s="6">
        <f t="shared" si="3"/>
        <v>0.22362459546925578</v>
      </c>
    </row>
    <row r="40" spans="1:7" x14ac:dyDescent="0.25">
      <c r="A40" s="1" t="s">
        <v>39</v>
      </c>
      <c r="B40">
        <f>Planificare_Segment!C38</f>
        <v>18.355</v>
      </c>
      <c r="C40">
        <f t="shared" si="4"/>
        <v>16.9025</v>
      </c>
      <c r="D40">
        <f t="shared" si="0"/>
        <v>1.4525000000000006</v>
      </c>
      <c r="E40">
        <f t="shared" si="1"/>
        <v>1.4525000000000006</v>
      </c>
      <c r="F40">
        <f t="shared" si="2"/>
        <v>2.1097562500000016</v>
      </c>
      <c r="G40" s="6">
        <f t="shared" si="3"/>
        <v>7.9133751021520052E-2</v>
      </c>
    </row>
    <row r="41" spans="1:7" x14ac:dyDescent="0.25">
      <c r="A41" s="1" t="s">
        <v>40</v>
      </c>
      <c r="B41">
        <f>Planificare_Segment!C39</f>
        <v>16.22</v>
      </c>
      <c r="C41">
        <f t="shared" si="4"/>
        <v>17.287500000000001</v>
      </c>
      <c r="D41">
        <f t="shared" si="0"/>
        <v>-1.0675000000000026</v>
      </c>
      <c r="E41">
        <f t="shared" si="1"/>
        <v>1.0675000000000026</v>
      </c>
      <c r="F41">
        <f t="shared" si="2"/>
        <v>1.1395562500000054</v>
      </c>
      <c r="G41" s="6">
        <f t="shared" si="3"/>
        <v>6.5813810110974272E-2</v>
      </c>
    </row>
    <row r="42" spans="1:7" x14ac:dyDescent="0.25">
      <c r="A42" s="1" t="s">
        <v>41</v>
      </c>
      <c r="B42">
        <f>Planificare_Segment!C40</f>
        <v>16.015000000000001</v>
      </c>
      <c r="C42">
        <f t="shared" si="4"/>
        <v>16.1175</v>
      </c>
      <c r="D42">
        <f t="shared" si="0"/>
        <v>-0.10249999999999915</v>
      </c>
      <c r="E42">
        <f t="shared" si="1"/>
        <v>0.10249999999999915</v>
      </c>
      <c r="F42">
        <f t="shared" si="2"/>
        <v>1.0506249999999825E-2</v>
      </c>
      <c r="G42" s="6">
        <f t="shared" si="3"/>
        <v>6.4002497658444671E-3</v>
      </c>
    </row>
    <row r="43" spans="1:7" x14ac:dyDescent="0.25">
      <c r="A43" s="1" t="s">
        <v>42</v>
      </c>
      <c r="B43">
        <f>Planificare_Segment!C41</f>
        <v>11.02</v>
      </c>
      <c r="C43">
        <f t="shared" si="4"/>
        <v>13.5175</v>
      </c>
      <c r="D43">
        <f t="shared" si="0"/>
        <v>-2.4975000000000005</v>
      </c>
      <c r="E43">
        <f t="shared" si="1"/>
        <v>2.4975000000000005</v>
      </c>
      <c r="F43">
        <f t="shared" si="2"/>
        <v>6.2375062500000027</v>
      </c>
      <c r="G43" s="6">
        <f t="shared" si="3"/>
        <v>0.22663339382940115</v>
      </c>
    </row>
    <row r="44" spans="1:7" x14ac:dyDescent="0.25">
      <c r="A44" s="1" t="s">
        <v>43</v>
      </c>
      <c r="B44">
        <f>Planificare_Segment!C42</f>
        <v>15.66</v>
      </c>
      <c r="C44">
        <f t="shared" si="4"/>
        <v>13.34</v>
      </c>
      <c r="D44">
        <f t="shared" si="0"/>
        <v>2.3200000000000003</v>
      </c>
      <c r="E44">
        <f t="shared" si="1"/>
        <v>2.3200000000000003</v>
      </c>
      <c r="F44">
        <f t="shared" si="2"/>
        <v>5.3824000000000014</v>
      </c>
      <c r="G44" s="6">
        <f t="shared" si="3"/>
        <v>0.14814814814814817</v>
      </c>
    </row>
    <row r="45" spans="1:7" x14ac:dyDescent="0.25">
      <c r="A45" s="1" t="s">
        <v>44</v>
      </c>
      <c r="B45">
        <f>Planificare_Segment!C43</f>
        <v>14.484999999999999</v>
      </c>
      <c r="C45">
        <f t="shared" si="4"/>
        <v>15.0725</v>
      </c>
      <c r="D45">
        <f t="shared" si="0"/>
        <v>-0.58750000000000036</v>
      </c>
      <c r="E45">
        <f t="shared" si="1"/>
        <v>0.58750000000000036</v>
      </c>
      <c r="F45">
        <f t="shared" si="2"/>
        <v>0.34515625000000044</v>
      </c>
      <c r="G45" s="6">
        <f t="shared" si="3"/>
        <v>4.0559199171556808E-2</v>
      </c>
    </row>
    <row r="46" spans="1:7" x14ac:dyDescent="0.25">
      <c r="A46" s="1" t="s">
        <v>45</v>
      </c>
      <c r="B46">
        <f>Planificare_Segment!C44</f>
        <v>15.035</v>
      </c>
      <c r="C46">
        <f t="shared" si="4"/>
        <v>14.76</v>
      </c>
      <c r="D46">
        <f t="shared" si="0"/>
        <v>0.27500000000000036</v>
      </c>
      <c r="E46">
        <f t="shared" si="1"/>
        <v>0.27500000000000036</v>
      </c>
      <c r="F46">
        <f t="shared" si="2"/>
        <v>7.5625000000000192E-2</v>
      </c>
      <c r="G46" s="6">
        <f t="shared" si="3"/>
        <v>1.8290655138011331E-2</v>
      </c>
    </row>
    <row r="47" spans="1:7" x14ac:dyDescent="0.25">
      <c r="A47" s="1" t="s">
        <v>46</v>
      </c>
      <c r="B47">
        <f>Planificare_Segment!C45</f>
        <v>14.82</v>
      </c>
      <c r="C47">
        <f t="shared" si="4"/>
        <v>14.9275</v>
      </c>
      <c r="D47">
        <f t="shared" si="0"/>
        <v>-0.10749999999999993</v>
      </c>
      <c r="E47">
        <f t="shared" si="1"/>
        <v>0.10749999999999993</v>
      </c>
      <c r="F47">
        <f t="shared" si="2"/>
        <v>1.1556249999999985E-2</v>
      </c>
      <c r="G47" s="6">
        <f t="shared" si="3"/>
        <v>7.2537112010796169E-3</v>
      </c>
    </row>
    <row r="48" spans="1:7" x14ac:dyDescent="0.25">
      <c r="A48" s="1" t="s">
        <v>47</v>
      </c>
      <c r="B48">
        <f>Planificare_Segment!C46</f>
        <v>15</v>
      </c>
      <c r="C48">
        <f t="shared" si="4"/>
        <v>14.91</v>
      </c>
      <c r="D48">
        <f t="shared" si="0"/>
        <v>8.9999999999999858E-2</v>
      </c>
      <c r="E48">
        <f t="shared" si="1"/>
        <v>8.9999999999999858E-2</v>
      </c>
      <c r="F48">
        <f t="shared" si="2"/>
        <v>8.0999999999999753E-3</v>
      </c>
      <c r="G48" s="6">
        <f t="shared" si="3"/>
        <v>5.9999999999999906E-3</v>
      </c>
    </row>
    <row r="49" spans="1:7" x14ac:dyDescent="0.25">
      <c r="A49" s="1" t="s">
        <v>48</v>
      </c>
      <c r="B49">
        <f>Planificare_Segment!C47</f>
        <v>15.24</v>
      </c>
      <c r="C49">
        <f t="shared" si="4"/>
        <v>15.120000000000001</v>
      </c>
      <c r="D49">
        <f t="shared" si="0"/>
        <v>0.11999999999999922</v>
      </c>
      <c r="E49">
        <f t="shared" si="1"/>
        <v>0.11999999999999922</v>
      </c>
      <c r="F49">
        <f t="shared" si="2"/>
        <v>1.4399999999999812E-2</v>
      </c>
      <c r="G49" s="6">
        <f t="shared" si="3"/>
        <v>7.8740157480314439E-3</v>
      </c>
    </row>
    <row r="50" spans="1:7" x14ac:dyDescent="0.25">
      <c r="A50" s="1" t="s">
        <v>49</v>
      </c>
      <c r="B50">
        <f>Planificare_Segment!C48</f>
        <v>12.925000000000001</v>
      </c>
      <c r="C50">
        <f t="shared" si="4"/>
        <v>14.0825</v>
      </c>
      <c r="D50">
        <f t="shared" si="0"/>
        <v>-1.1574999999999989</v>
      </c>
      <c r="E50">
        <f t="shared" si="1"/>
        <v>1.1574999999999989</v>
      </c>
      <c r="F50">
        <f t="shared" si="2"/>
        <v>1.3398062499999974</v>
      </c>
      <c r="G50" s="6">
        <f t="shared" si="3"/>
        <v>8.95551257253384E-2</v>
      </c>
    </row>
    <row r="51" spans="1:7" x14ac:dyDescent="0.25">
      <c r="A51" s="1" t="s">
        <v>50</v>
      </c>
      <c r="B51">
        <f>Planificare_Segment!C49</f>
        <v>7.6875</v>
      </c>
      <c r="C51">
        <f t="shared" si="4"/>
        <v>10.30625</v>
      </c>
      <c r="D51">
        <f t="shared" si="0"/>
        <v>-2.6187500000000004</v>
      </c>
      <c r="E51">
        <f t="shared" si="1"/>
        <v>2.6187500000000004</v>
      </c>
      <c r="F51">
        <f t="shared" si="2"/>
        <v>6.8578515625000023</v>
      </c>
      <c r="G51" s="6">
        <f t="shared" si="3"/>
        <v>0.34065040650406508</v>
      </c>
    </row>
    <row r="52" spans="1:7" x14ac:dyDescent="0.25">
      <c r="A52" s="1" t="s">
        <v>51</v>
      </c>
      <c r="B52">
        <f>Planificare_Segment!C50</f>
        <v>14.33</v>
      </c>
      <c r="C52">
        <f t="shared" si="4"/>
        <v>11.008749999999999</v>
      </c>
      <c r="D52">
        <f t="shared" si="0"/>
        <v>3.3212500000000009</v>
      </c>
      <c r="E52">
        <f t="shared" si="1"/>
        <v>3.3212500000000009</v>
      </c>
      <c r="F52">
        <f t="shared" si="2"/>
        <v>11.030701562500006</v>
      </c>
      <c r="G52" s="6">
        <f t="shared" si="3"/>
        <v>0.2317690160502443</v>
      </c>
    </row>
    <row r="53" spans="1:7" x14ac:dyDescent="0.25">
      <c r="A53" s="1" t="s">
        <v>52</v>
      </c>
      <c r="B53">
        <f>Planificare_Segment!C51</f>
        <v>11.5</v>
      </c>
      <c r="C53">
        <f t="shared" si="4"/>
        <v>12.914999999999999</v>
      </c>
      <c r="D53">
        <f t="shared" si="0"/>
        <v>-1.4149999999999991</v>
      </c>
      <c r="E53">
        <f t="shared" si="1"/>
        <v>1.4149999999999991</v>
      </c>
      <c r="F53">
        <f t="shared" si="2"/>
        <v>2.0022249999999975</v>
      </c>
      <c r="G53" s="6">
        <f t="shared" si="3"/>
        <v>0.12304347826086949</v>
      </c>
    </row>
    <row r="54" spans="1:7" x14ac:dyDescent="0.25">
      <c r="A54" s="1" t="s">
        <v>53</v>
      </c>
      <c r="B54">
        <f>Planificare_Segment!C52</f>
        <v>12.845000000000001</v>
      </c>
      <c r="C54">
        <f t="shared" si="4"/>
        <v>12.172499999999999</v>
      </c>
      <c r="D54">
        <f t="shared" si="0"/>
        <v>0.67250000000000121</v>
      </c>
      <c r="E54">
        <f t="shared" si="1"/>
        <v>0.67250000000000121</v>
      </c>
      <c r="F54">
        <f t="shared" si="2"/>
        <v>0.45225625000000164</v>
      </c>
      <c r="G54" s="6">
        <f t="shared" si="3"/>
        <v>5.2355001946282689E-2</v>
      </c>
    </row>
    <row r="55" spans="1:7" x14ac:dyDescent="0.25">
      <c r="A55" s="1" t="s">
        <v>54</v>
      </c>
      <c r="B55">
        <f>Planificare_Segment!C53</f>
        <v>8.5850000000000009</v>
      </c>
      <c r="C55">
        <f t="shared" si="4"/>
        <v>10.715</v>
      </c>
      <c r="D55">
        <f t="shared" si="0"/>
        <v>-2.129999999999999</v>
      </c>
      <c r="E55">
        <f t="shared" si="1"/>
        <v>2.129999999999999</v>
      </c>
      <c r="F55">
        <f t="shared" si="2"/>
        <v>4.5368999999999957</v>
      </c>
      <c r="G55" s="6">
        <f t="shared" si="3"/>
        <v>0.2481071636575421</v>
      </c>
    </row>
    <row r="56" spans="1:7" x14ac:dyDescent="0.25">
      <c r="A56" s="1" t="s">
        <v>55</v>
      </c>
      <c r="B56">
        <f>Planificare_Segment!C54</f>
        <v>15.345000000000001</v>
      </c>
      <c r="C56">
        <f t="shared" si="4"/>
        <v>11.965</v>
      </c>
      <c r="D56">
        <f t="shared" si="0"/>
        <v>3.3800000000000008</v>
      </c>
      <c r="E56">
        <f t="shared" si="1"/>
        <v>3.3800000000000008</v>
      </c>
      <c r="F56">
        <f t="shared" si="2"/>
        <v>11.424400000000006</v>
      </c>
      <c r="G56" s="6">
        <f t="shared" si="3"/>
        <v>0.22026718800912354</v>
      </c>
    </row>
    <row r="57" spans="1:7" x14ac:dyDescent="0.25">
      <c r="A57" s="1" t="s">
        <v>56</v>
      </c>
      <c r="B57">
        <f>Planificare_Segment!C55</f>
        <v>15.744999999999999</v>
      </c>
      <c r="C57">
        <f t="shared" si="4"/>
        <v>15.545</v>
      </c>
      <c r="D57">
        <f t="shared" si="0"/>
        <v>0.19999999999999929</v>
      </c>
      <c r="E57">
        <f t="shared" si="1"/>
        <v>0.19999999999999929</v>
      </c>
      <c r="F57">
        <f t="shared" si="2"/>
        <v>3.9999999999999716E-2</v>
      </c>
      <c r="G57" s="6">
        <f t="shared" si="3"/>
        <v>1.2702445220704942E-2</v>
      </c>
    </row>
    <row r="58" spans="1:7" x14ac:dyDescent="0.25">
      <c r="A58" s="1" t="s">
        <v>57</v>
      </c>
      <c r="B58">
        <f>Planificare_Segment!C56</f>
        <v>15.97</v>
      </c>
      <c r="C58">
        <f t="shared" si="4"/>
        <v>15.8575</v>
      </c>
      <c r="D58">
        <f t="shared" si="0"/>
        <v>0.11250000000000071</v>
      </c>
      <c r="E58">
        <f t="shared" si="1"/>
        <v>0.11250000000000071</v>
      </c>
      <c r="F58">
        <f t="shared" si="2"/>
        <v>1.265625000000016E-2</v>
      </c>
      <c r="G58" s="6">
        <f t="shared" si="3"/>
        <v>7.0444583594239637E-3</v>
      </c>
    </row>
    <row r="59" spans="1:7" x14ac:dyDescent="0.25">
      <c r="A59" s="1" t="s">
        <v>58</v>
      </c>
      <c r="B59">
        <f>Planificare_Segment!C57</f>
        <v>13.55</v>
      </c>
      <c r="C59">
        <f t="shared" si="4"/>
        <v>14.760000000000002</v>
      </c>
      <c r="D59">
        <f t="shared" si="0"/>
        <v>-1.2100000000000009</v>
      </c>
      <c r="E59">
        <f t="shared" si="1"/>
        <v>1.2100000000000009</v>
      </c>
      <c r="F59">
        <f t="shared" si="2"/>
        <v>1.464100000000002</v>
      </c>
      <c r="G59" s="6">
        <f t="shared" si="3"/>
        <v>8.9298892988929943E-2</v>
      </c>
    </row>
    <row r="60" spans="1:7" x14ac:dyDescent="0.25">
      <c r="A60" s="1" t="s">
        <v>59</v>
      </c>
      <c r="B60">
        <f>Planificare_Segment!C58</f>
        <v>16.079999999999998</v>
      </c>
      <c r="C60">
        <f t="shared" si="4"/>
        <v>14.815</v>
      </c>
      <c r="D60">
        <f t="shared" si="0"/>
        <v>1.2649999999999988</v>
      </c>
      <c r="E60">
        <f t="shared" si="1"/>
        <v>1.2649999999999988</v>
      </c>
      <c r="F60">
        <f t="shared" si="2"/>
        <v>1.6002249999999969</v>
      </c>
      <c r="G60" s="6">
        <f t="shared" si="3"/>
        <v>7.8669154228855648E-2</v>
      </c>
    </row>
    <row r="61" spans="1:7" x14ac:dyDescent="0.25">
      <c r="A61" s="1" t="s">
        <v>60</v>
      </c>
      <c r="B61">
        <f>Planificare_Segment!C59</f>
        <v>16.079999999999998</v>
      </c>
      <c r="C61">
        <f t="shared" si="4"/>
        <v>16.079999999999998</v>
      </c>
      <c r="D61">
        <f t="shared" si="0"/>
        <v>0</v>
      </c>
      <c r="E61">
        <f t="shared" si="1"/>
        <v>0</v>
      </c>
      <c r="F61">
        <f t="shared" si="2"/>
        <v>0</v>
      </c>
      <c r="G61" s="6">
        <f t="shared" si="3"/>
        <v>0</v>
      </c>
    </row>
    <row r="62" spans="1:7" x14ac:dyDescent="0.25">
      <c r="A62" s="1" t="s">
        <v>61</v>
      </c>
      <c r="B62">
        <f>Planificare_Segment!C60</f>
        <v>16.195</v>
      </c>
      <c r="C62">
        <f t="shared" si="4"/>
        <v>16.137499999999999</v>
      </c>
      <c r="D62">
        <f t="shared" si="0"/>
        <v>5.7500000000000995E-2</v>
      </c>
      <c r="E62">
        <f t="shared" si="1"/>
        <v>5.7500000000000995E-2</v>
      </c>
      <c r="F62">
        <f t="shared" si="2"/>
        <v>3.3062500000001142E-3</v>
      </c>
      <c r="G62" s="6">
        <f t="shared" si="3"/>
        <v>3.5504785427601725E-3</v>
      </c>
    </row>
    <row r="63" spans="1:7" x14ac:dyDescent="0.25">
      <c r="A63" s="1" t="s">
        <v>62</v>
      </c>
      <c r="B63">
        <f>Planificare_Segment!C61</f>
        <v>15.365</v>
      </c>
      <c r="C63">
        <f t="shared" si="4"/>
        <v>15.780000000000001</v>
      </c>
      <c r="D63">
        <f t="shared" si="0"/>
        <v>-0.41500000000000092</v>
      </c>
      <c r="E63">
        <f t="shared" si="1"/>
        <v>0.41500000000000092</v>
      </c>
      <c r="F63">
        <f t="shared" si="2"/>
        <v>0.17222500000000077</v>
      </c>
      <c r="G63" s="6">
        <f t="shared" si="3"/>
        <v>2.7009437032216137E-2</v>
      </c>
    </row>
    <row r="64" spans="1:7" x14ac:dyDescent="0.25">
      <c r="A64" s="1" t="s">
        <v>63</v>
      </c>
      <c r="B64">
        <f>Planificare_Segment!C62</f>
        <v>15.63</v>
      </c>
      <c r="C64">
        <f t="shared" si="4"/>
        <v>15.4975</v>
      </c>
      <c r="D64">
        <f t="shared" si="0"/>
        <v>0.13250000000000028</v>
      </c>
      <c r="E64">
        <f t="shared" si="1"/>
        <v>0.13250000000000028</v>
      </c>
      <c r="F64">
        <f t="shared" si="2"/>
        <v>1.7556250000000075E-2</v>
      </c>
      <c r="G64" s="6">
        <f t="shared" si="3"/>
        <v>8.4772872680742347E-3</v>
      </c>
    </row>
    <row r="65" spans="1:7" x14ac:dyDescent="0.25">
      <c r="A65" s="1" t="s">
        <v>64</v>
      </c>
      <c r="B65">
        <f>Planificare_Segment!C63</f>
        <v>14.94</v>
      </c>
      <c r="C65">
        <f t="shared" si="4"/>
        <v>15.285</v>
      </c>
      <c r="D65">
        <f t="shared" si="0"/>
        <v>-0.34500000000000064</v>
      </c>
      <c r="E65">
        <f t="shared" si="1"/>
        <v>0.34500000000000064</v>
      </c>
      <c r="F65">
        <f t="shared" si="2"/>
        <v>0.11902500000000044</v>
      </c>
      <c r="G65" s="6">
        <f t="shared" si="3"/>
        <v>2.3092369477911691E-2</v>
      </c>
    </row>
    <row r="66" spans="1:7" x14ac:dyDescent="0.25">
      <c r="A66" s="1" t="s">
        <v>65</v>
      </c>
      <c r="B66">
        <f>Planificare_Segment!C64</f>
        <v>15.425000000000001</v>
      </c>
      <c r="C66">
        <f t="shared" si="4"/>
        <v>15.182500000000001</v>
      </c>
      <c r="D66">
        <f t="shared" si="0"/>
        <v>0.24249999999999972</v>
      </c>
      <c r="E66">
        <f t="shared" si="1"/>
        <v>0.24249999999999972</v>
      </c>
      <c r="F66">
        <f t="shared" si="2"/>
        <v>5.8806249999999866E-2</v>
      </c>
      <c r="G66" s="6">
        <f t="shared" si="3"/>
        <v>1.5721231766612623E-2</v>
      </c>
    </row>
    <row r="67" spans="1:7" x14ac:dyDescent="0.25">
      <c r="A67" s="1" t="s">
        <v>66</v>
      </c>
      <c r="B67">
        <f>Planificare_Segment!C65</f>
        <v>13.255000000000001</v>
      </c>
      <c r="C67">
        <f t="shared" si="4"/>
        <v>14.34</v>
      </c>
      <c r="D67">
        <f t="shared" si="0"/>
        <v>-1.0849999999999991</v>
      </c>
      <c r="E67">
        <f t="shared" si="1"/>
        <v>1.0849999999999991</v>
      </c>
      <c r="F67">
        <f t="shared" si="2"/>
        <v>1.177224999999998</v>
      </c>
      <c r="G67" s="6">
        <f t="shared" si="3"/>
        <v>8.1855903432666841E-2</v>
      </c>
    </row>
    <row r="68" spans="1:7" x14ac:dyDescent="0.25">
      <c r="A68" s="1" t="s">
        <v>67</v>
      </c>
      <c r="B68">
        <f>Planificare_Segment!C66</f>
        <v>11.5</v>
      </c>
      <c r="C68">
        <f t="shared" si="4"/>
        <v>12.377500000000001</v>
      </c>
      <c r="D68">
        <f t="shared" si="0"/>
        <v>-0.87750000000000128</v>
      </c>
      <c r="E68">
        <f t="shared" si="1"/>
        <v>0.87750000000000128</v>
      </c>
      <c r="F68">
        <f t="shared" si="2"/>
        <v>0.77000625000000222</v>
      </c>
      <c r="G68" s="6">
        <f t="shared" si="3"/>
        <v>7.6304347826087068E-2</v>
      </c>
    </row>
    <row r="69" spans="1:7" x14ac:dyDescent="0.25">
      <c r="A69" s="1" t="s">
        <v>68</v>
      </c>
      <c r="B69">
        <f>Planificare_Segment!C67</f>
        <v>10.705</v>
      </c>
      <c r="C69">
        <f t="shared" si="4"/>
        <v>11.102499999999999</v>
      </c>
      <c r="D69">
        <f t="shared" si="0"/>
        <v>-0.39749999999999908</v>
      </c>
      <c r="E69">
        <f t="shared" si="1"/>
        <v>0.39749999999999908</v>
      </c>
      <c r="F69">
        <f t="shared" si="2"/>
        <v>0.15800624999999927</v>
      </c>
      <c r="G69" s="6">
        <f t="shared" si="3"/>
        <v>3.7132181223727141E-2</v>
      </c>
    </row>
    <row r="70" spans="1:7" x14ac:dyDescent="0.25">
      <c r="A70" s="1" t="s">
        <v>69</v>
      </c>
      <c r="B70">
        <f>Planificare_Segment!C68</f>
        <v>14.635</v>
      </c>
      <c r="C70">
        <f t="shared" ref="C70:C117" si="5">AVERAGE(B69:B70)</f>
        <v>12.67</v>
      </c>
      <c r="D70">
        <f t="shared" ref="D70:D118" si="6">B70-C70</f>
        <v>1.9649999999999999</v>
      </c>
      <c r="E70">
        <f t="shared" ref="E70:E118" si="7">ABS(D70)</f>
        <v>1.9649999999999999</v>
      </c>
      <c r="F70">
        <f t="shared" ref="F70:F118" si="8">D70^2</f>
        <v>3.8612249999999992</v>
      </c>
      <c r="G70" s="6">
        <f t="shared" ref="G70:G118" si="9">E70/B70</f>
        <v>0.13426716774854799</v>
      </c>
    </row>
    <row r="71" spans="1:7" x14ac:dyDescent="0.25">
      <c r="A71" s="1" t="s">
        <v>70</v>
      </c>
      <c r="B71">
        <f>Planificare_Segment!C69</f>
        <v>15.57</v>
      </c>
      <c r="C71">
        <f t="shared" si="5"/>
        <v>15.102499999999999</v>
      </c>
      <c r="D71">
        <f t="shared" si="6"/>
        <v>0.46750000000000114</v>
      </c>
      <c r="E71">
        <f t="shared" si="7"/>
        <v>0.46750000000000114</v>
      </c>
      <c r="F71">
        <f t="shared" si="8"/>
        <v>0.21855625000000106</v>
      </c>
      <c r="G71" s="6">
        <f t="shared" si="9"/>
        <v>3.0025690430314781E-2</v>
      </c>
    </row>
    <row r="72" spans="1:7" x14ac:dyDescent="0.25">
      <c r="A72" s="1" t="s">
        <v>71</v>
      </c>
      <c r="B72">
        <f>Planificare_Segment!C70</f>
        <v>10.465</v>
      </c>
      <c r="C72">
        <f t="shared" si="5"/>
        <v>13.0175</v>
      </c>
      <c r="D72">
        <f t="shared" si="6"/>
        <v>-2.5525000000000002</v>
      </c>
      <c r="E72">
        <f t="shared" si="7"/>
        <v>2.5525000000000002</v>
      </c>
      <c r="F72">
        <f t="shared" si="8"/>
        <v>6.5152562500000011</v>
      </c>
      <c r="G72" s="6">
        <f t="shared" si="9"/>
        <v>0.24390826564739609</v>
      </c>
    </row>
    <row r="73" spans="1:7" x14ac:dyDescent="0.25">
      <c r="A73" s="1" t="s">
        <v>72</v>
      </c>
      <c r="B73">
        <f>Planificare_Segment!C71</f>
        <v>15.234999999999999</v>
      </c>
      <c r="C73">
        <f t="shared" si="5"/>
        <v>12.85</v>
      </c>
      <c r="D73">
        <f t="shared" si="6"/>
        <v>2.3849999999999998</v>
      </c>
      <c r="E73">
        <f t="shared" si="7"/>
        <v>2.3849999999999998</v>
      </c>
      <c r="F73">
        <f t="shared" si="8"/>
        <v>5.6882249999999992</v>
      </c>
      <c r="G73" s="6">
        <f t="shared" si="9"/>
        <v>0.15654742369543811</v>
      </c>
    </row>
    <row r="74" spans="1:7" x14ac:dyDescent="0.25">
      <c r="A74" s="1" t="s">
        <v>73</v>
      </c>
      <c r="B74">
        <f>Planificare_Segment!C72</f>
        <v>15.58</v>
      </c>
      <c r="C74">
        <f t="shared" si="5"/>
        <v>15.407499999999999</v>
      </c>
      <c r="D74">
        <f t="shared" si="6"/>
        <v>0.17250000000000121</v>
      </c>
      <c r="E74">
        <f t="shared" si="7"/>
        <v>0.17250000000000121</v>
      </c>
      <c r="F74">
        <f t="shared" si="8"/>
        <v>2.9756250000000418E-2</v>
      </c>
      <c r="G74" s="6">
        <f t="shared" si="9"/>
        <v>1.1071887034659897E-2</v>
      </c>
    </row>
    <row r="75" spans="1:7" x14ac:dyDescent="0.25">
      <c r="A75" s="1" t="s">
        <v>74</v>
      </c>
      <c r="B75">
        <f>Planificare_Segment!C73</f>
        <v>16.12</v>
      </c>
      <c r="C75">
        <f t="shared" si="5"/>
        <v>15.850000000000001</v>
      </c>
      <c r="D75">
        <f t="shared" si="6"/>
        <v>0.26999999999999957</v>
      </c>
      <c r="E75">
        <f t="shared" si="7"/>
        <v>0.26999999999999957</v>
      </c>
      <c r="F75">
        <f t="shared" si="8"/>
        <v>7.2899999999999771E-2</v>
      </c>
      <c r="G75" s="6">
        <f t="shared" si="9"/>
        <v>1.6749379652605433E-2</v>
      </c>
    </row>
    <row r="76" spans="1:7" x14ac:dyDescent="0.25">
      <c r="A76" s="1" t="s">
        <v>75</v>
      </c>
      <c r="B76">
        <f>Planificare_Segment!C74</f>
        <v>9.5050000000000008</v>
      </c>
      <c r="C76">
        <f t="shared" si="5"/>
        <v>12.8125</v>
      </c>
      <c r="D76">
        <f t="shared" si="6"/>
        <v>-3.3074999999999992</v>
      </c>
      <c r="E76">
        <f t="shared" si="7"/>
        <v>3.3074999999999992</v>
      </c>
      <c r="F76">
        <f t="shared" si="8"/>
        <v>10.939556249999995</v>
      </c>
      <c r="G76" s="6">
        <f t="shared" si="9"/>
        <v>0.34797475013150964</v>
      </c>
    </row>
    <row r="77" spans="1:7" x14ac:dyDescent="0.25">
      <c r="A77" s="1" t="s">
        <v>76</v>
      </c>
      <c r="B77">
        <f>Planificare_Segment!C75</f>
        <v>16.376999999999999</v>
      </c>
      <c r="C77">
        <f t="shared" si="5"/>
        <v>12.940999999999999</v>
      </c>
      <c r="D77">
        <f t="shared" si="6"/>
        <v>3.4359999999999999</v>
      </c>
      <c r="E77">
        <f t="shared" si="7"/>
        <v>3.4359999999999999</v>
      </c>
      <c r="F77">
        <f t="shared" si="8"/>
        <v>11.806096</v>
      </c>
      <c r="G77" s="6">
        <f t="shared" si="9"/>
        <v>0.20980643585516273</v>
      </c>
    </row>
    <row r="78" spans="1:7" x14ac:dyDescent="0.25">
      <c r="A78" s="1" t="s">
        <v>77</v>
      </c>
      <c r="B78">
        <f>Planificare_Segment!C76</f>
        <v>15.967000000000001</v>
      </c>
      <c r="C78">
        <f t="shared" si="5"/>
        <v>16.172000000000001</v>
      </c>
      <c r="D78">
        <f t="shared" si="6"/>
        <v>-0.20500000000000007</v>
      </c>
      <c r="E78">
        <f t="shared" si="7"/>
        <v>0.20500000000000007</v>
      </c>
      <c r="F78">
        <f t="shared" si="8"/>
        <v>4.2025000000000028E-2</v>
      </c>
      <c r="G78" s="6">
        <f t="shared" si="9"/>
        <v>1.2838980397068959E-2</v>
      </c>
    </row>
    <row r="79" spans="1:7" x14ac:dyDescent="0.25">
      <c r="A79" s="1" t="s">
        <v>78</v>
      </c>
      <c r="B79">
        <f>Planificare_Segment!C77</f>
        <v>16.52</v>
      </c>
      <c r="C79">
        <f t="shared" si="5"/>
        <v>16.243500000000001</v>
      </c>
      <c r="D79">
        <f t="shared" si="6"/>
        <v>0.27649999999999864</v>
      </c>
      <c r="E79">
        <f t="shared" si="7"/>
        <v>0.27649999999999864</v>
      </c>
      <c r="F79">
        <f t="shared" si="8"/>
        <v>7.645224999999925E-2</v>
      </c>
      <c r="G79" s="6">
        <f t="shared" si="9"/>
        <v>1.6737288135593137E-2</v>
      </c>
    </row>
    <row r="80" spans="1:7" x14ac:dyDescent="0.25">
      <c r="A80" s="1" t="s">
        <v>79</v>
      </c>
      <c r="B80">
        <f>Planificare_Segment!C78</f>
        <v>15.965</v>
      </c>
      <c r="C80">
        <f t="shared" si="5"/>
        <v>16.2425</v>
      </c>
      <c r="D80">
        <f t="shared" si="6"/>
        <v>-0.27749999999999986</v>
      </c>
      <c r="E80">
        <f t="shared" si="7"/>
        <v>0.27749999999999986</v>
      </c>
      <c r="F80">
        <f t="shared" si="8"/>
        <v>7.7006249999999915E-2</v>
      </c>
      <c r="G80" s="6">
        <f t="shared" si="9"/>
        <v>1.7381772627622916E-2</v>
      </c>
    </row>
    <row r="81" spans="1:7" x14ac:dyDescent="0.25">
      <c r="A81" s="1" t="s">
        <v>80</v>
      </c>
      <c r="B81">
        <f>Planificare_Segment!C79</f>
        <v>16.177</v>
      </c>
      <c r="C81">
        <f t="shared" si="5"/>
        <v>16.070999999999998</v>
      </c>
      <c r="D81">
        <f t="shared" si="6"/>
        <v>0.10600000000000165</v>
      </c>
      <c r="E81">
        <f t="shared" si="7"/>
        <v>0.10600000000000165</v>
      </c>
      <c r="F81">
        <f t="shared" si="8"/>
        <v>1.123600000000035E-2</v>
      </c>
      <c r="G81" s="6">
        <f t="shared" si="9"/>
        <v>6.5525128268530417E-3</v>
      </c>
    </row>
    <row r="82" spans="1:7" x14ac:dyDescent="0.25">
      <c r="A82" s="1" t="s">
        <v>81</v>
      </c>
      <c r="B82">
        <f>Planificare_Segment!C80</f>
        <v>15.66</v>
      </c>
      <c r="C82">
        <f t="shared" si="5"/>
        <v>15.9185</v>
      </c>
      <c r="D82">
        <f t="shared" si="6"/>
        <v>-0.25849999999999973</v>
      </c>
      <c r="E82">
        <f t="shared" si="7"/>
        <v>0.25849999999999973</v>
      </c>
      <c r="F82">
        <f t="shared" si="8"/>
        <v>6.6822249999999861E-2</v>
      </c>
      <c r="G82" s="6">
        <f t="shared" si="9"/>
        <v>1.6507024265644939E-2</v>
      </c>
    </row>
    <row r="83" spans="1:7" x14ac:dyDescent="0.25">
      <c r="A83" s="1" t="s">
        <v>82</v>
      </c>
      <c r="B83">
        <f>Planificare_Segment!C81</f>
        <v>15.574999999999999</v>
      </c>
      <c r="C83">
        <f t="shared" si="5"/>
        <v>15.6175</v>
      </c>
      <c r="D83">
        <f t="shared" si="6"/>
        <v>-4.2500000000000426E-2</v>
      </c>
      <c r="E83">
        <f t="shared" si="7"/>
        <v>4.2500000000000426E-2</v>
      </c>
      <c r="F83">
        <f t="shared" si="8"/>
        <v>1.8062500000000363E-3</v>
      </c>
      <c r="G83" s="6">
        <f t="shared" si="9"/>
        <v>2.7287319422151157E-3</v>
      </c>
    </row>
    <row r="84" spans="1:7" x14ac:dyDescent="0.25">
      <c r="A84" s="1" t="s">
        <v>83</v>
      </c>
      <c r="B84">
        <f>Planificare_Segment!C82</f>
        <v>13.38</v>
      </c>
      <c r="C84">
        <f t="shared" si="5"/>
        <v>14.477499999999999</v>
      </c>
      <c r="D84">
        <f t="shared" si="6"/>
        <v>-1.0974999999999984</v>
      </c>
      <c r="E84">
        <f t="shared" si="7"/>
        <v>1.0974999999999984</v>
      </c>
      <c r="F84">
        <f t="shared" si="8"/>
        <v>1.2045062499999963</v>
      </c>
      <c r="G84" s="6">
        <f t="shared" si="9"/>
        <v>8.2025411061285372E-2</v>
      </c>
    </row>
    <row r="85" spans="1:7" x14ac:dyDescent="0.25">
      <c r="A85" s="1" t="s">
        <v>84</v>
      </c>
      <c r="B85">
        <f>Planificare_Segment!C83</f>
        <v>15.898999999999999</v>
      </c>
      <c r="C85">
        <f t="shared" si="5"/>
        <v>14.6395</v>
      </c>
      <c r="D85">
        <f t="shared" si="6"/>
        <v>1.2594999999999992</v>
      </c>
      <c r="E85">
        <f t="shared" si="7"/>
        <v>1.2594999999999992</v>
      </c>
      <c r="F85">
        <f t="shared" si="8"/>
        <v>1.5863402499999979</v>
      </c>
      <c r="G85" s="6">
        <f t="shared" si="9"/>
        <v>7.9218818793634765E-2</v>
      </c>
    </row>
    <row r="86" spans="1:7" x14ac:dyDescent="0.25">
      <c r="A86" s="1" t="s">
        <v>85</v>
      </c>
      <c r="B86">
        <f>Planificare_Segment!C84</f>
        <v>15.44</v>
      </c>
      <c r="C86">
        <f t="shared" si="5"/>
        <v>15.669499999999999</v>
      </c>
      <c r="D86">
        <f t="shared" si="6"/>
        <v>-0.22949999999999982</v>
      </c>
      <c r="E86">
        <f t="shared" si="7"/>
        <v>0.22949999999999982</v>
      </c>
      <c r="F86">
        <f t="shared" si="8"/>
        <v>5.2670249999999919E-2</v>
      </c>
      <c r="G86" s="6">
        <f t="shared" si="9"/>
        <v>1.4863989637305688E-2</v>
      </c>
    </row>
    <row r="87" spans="1:7" x14ac:dyDescent="0.25">
      <c r="A87" s="1" t="s">
        <v>86</v>
      </c>
      <c r="B87">
        <f>Planificare_Segment!C85</f>
        <v>12.824999999999999</v>
      </c>
      <c r="C87">
        <f t="shared" si="5"/>
        <v>14.1325</v>
      </c>
      <c r="D87">
        <f t="shared" si="6"/>
        <v>-1.307500000000001</v>
      </c>
      <c r="E87">
        <f t="shared" si="7"/>
        <v>1.307500000000001</v>
      </c>
      <c r="F87">
        <f t="shared" si="8"/>
        <v>1.7095562500000026</v>
      </c>
      <c r="G87" s="6">
        <f t="shared" si="9"/>
        <v>0.10194931773879151</v>
      </c>
    </row>
    <row r="88" spans="1:7" x14ac:dyDescent="0.25">
      <c r="A88" s="1" t="s">
        <v>87</v>
      </c>
      <c r="B88">
        <f>Planificare_Segment!C86</f>
        <v>12.46</v>
      </c>
      <c r="C88">
        <f t="shared" si="5"/>
        <v>12.6425</v>
      </c>
      <c r="D88">
        <f t="shared" si="6"/>
        <v>-0.18249999999999922</v>
      </c>
      <c r="E88">
        <f t="shared" si="7"/>
        <v>0.18249999999999922</v>
      </c>
      <c r="F88">
        <f t="shared" si="8"/>
        <v>3.3306249999999718E-2</v>
      </c>
      <c r="G88" s="6">
        <f t="shared" si="9"/>
        <v>1.4646869983948572E-2</v>
      </c>
    </row>
    <row r="89" spans="1:7" x14ac:dyDescent="0.25">
      <c r="A89" s="1" t="s">
        <v>88</v>
      </c>
      <c r="B89">
        <f>Planificare_Segment!C87</f>
        <v>15.19</v>
      </c>
      <c r="C89">
        <f t="shared" si="5"/>
        <v>13.824999999999999</v>
      </c>
      <c r="D89">
        <f t="shared" si="6"/>
        <v>1.3650000000000002</v>
      </c>
      <c r="E89">
        <f t="shared" si="7"/>
        <v>1.3650000000000002</v>
      </c>
      <c r="F89">
        <f t="shared" si="8"/>
        <v>1.8632250000000006</v>
      </c>
      <c r="G89" s="6">
        <f t="shared" si="9"/>
        <v>8.9861751152073746E-2</v>
      </c>
    </row>
    <row r="90" spans="1:7" x14ac:dyDescent="0.25">
      <c r="A90" s="1" t="s">
        <v>89</v>
      </c>
      <c r="B90">
        <f>Planificare_Segment!C88</f>
        <v>13.911799999999999</v>
      </c>
      <c r="C90">
        <f t="shared" si="5"/>
        <v>14.550899999999999</v>
      </c>
      <c r="D90">
        <f t="shared" si="6"/>
        <v>-0.63909999999999911</v>
      </c>
      <c r="E90">
        <f t="shared" si="7"/>
        <v>0.63909999999999911</v>
      </c>
      <c r="F90">
        <f t="shared" si="8"/>
        <v>0.40844880999999889</v>
      </c>
      <c r="G90" s="6">
        <f t="shared" si="9"/>
        <v>4.5939418335513675E-2</v>
      </c>
    </row>
    <row r="91" spans="1:7" x14ac:dyDescent="0.25">
      <c r="A91" s="1" t="s">
        <v>90</v>
      </c>
      <c r="B91">
        <f>Planificare_Segment!C89</f>
        <v>15.035</v>
      </c>
      <c r="C91">
        <f t="shared" si="5"/>
        <v>14.4734</v>
      </c>
      <c r="D91">
        <f t="shared" si="6"/>
        <v>0.56160000000000032</v>
      </c>
      <c r="E91">
        <f t="shared" si="7"/>
        <v>0.56160000000000032</v>
      </c>
      <c r="F91">
        <f t="shared" si="8"/>
        <v>0.31539456000000038</v>
      </c>
      <c r="G91" s="6">
        <f t="shared" si="9"/>
        <v>3.7352843365480566E-2</v>
      </c>
    </row>
    <row r="92" spans="1:7" x14ac:dyDescent="0.25">
      <c r="A92" s="1" t="s">
        <v>91</v>
      </c>
      <c r="B92">
        <f>Planificare_Segment!C90</f>
        <v>12.615</v>
      </c>
      <c r="C92">
        <f t="shared" si="5"/>
        <v>13.824999999999999</v>
      </c>
      <c r="D92">
        <f t="shared" si="6"/>
        <v>-1.2099999999999991</v>
      </c>
      <c r="E92">
        <f t="shared" si="7"/>
        <v>1.2099999999999991</v>
      </c>
      <c r="F92">
        <f t="shared" si="8"/>
        <v>1.4640999999999977</v>
      </c>
      <c r="G92" s="6">
        <f t="shared" si="9"/>
        <v>9.5917558462148167E-2</v>
      </c>
    </row>
    <row r="93" spans="1:7" x14ac:dyDescent="0.25">
      <c r="A93" s="1" t="s">
        <v>92</v>
      </c>
      <c r="B93">
        <f>Planificare_Segment!C91</f>
        <v>13.225</v>
      </c>
      <c r="C93">
        <f t="shared" si="5"/>
        <v>12.92</v>
      </c>
      <c r="D93">
        <f t="shared" si="6"/>
        <v>0.30499999999999972</v>
      </c>
      <c r="E93">
        <f t="shared" si="7"/>
        <v>0.30499999999999972</v>
      </c>
      <c r="F93">
        <f t="shared" si="8"/>
        <v>9.302499999999983E-2</v>
      </c>
      <c r="G93" s="6">
        <f t="shared" si="9"/>
        <v>2.3062381852551963E-2</v>
      </c>
    </row>
    <row r="94" spans="1:7" x14ac:dyDescent="0.25">
      <c r="A94" s="1" t="s">
        <v>93</v>
      </c>
      <c r="B94">
        <f>Planificare_Segment!C92</f>
        <v>12.34</v>
      </c>
      <c r="C94">
        <f t="shared" si="5"/>
        <v>12.782499999999999</v>
      </c>
      <c r="D94">
        <f t="shared" si="6"/>
        <v>-0.44249999999999901</v>
      </c>
      <c r="E94">
        <f t="shared" si="7"/>
        <v>0.44249999999999901</v>
      </c>
      <c r="F94">
        <f t="shared" si="8"/>
        <v>0.19580624999999913</v>
      </c>
      <c r="G94" s="6">
        <f t="shared" si="9"/>
        <v>3.5858995137763292E-2</v>
      </c>
    </row>
    <row r="95" spans="1:7" x14ac:dyDescent="0.25">
      <c r="A95" s="1" t="s">
        <v>94</v>
      </c>
      <c r="B95">
        <f>Planificare_Segment!C93</f>
        <v>12.66</v>
      </c>
      <c r="C95">
        <f t="shared" si="5"/>
        <v>12.5</v>
      </c>
      <c r="D95">
        <f t="shared" si="6"/>
        <v>0.16000000000000014</v>
      </c>
      <c r="E95">
        <f t="shared" si="7"/>
        <v>0.16000000000000014</v>
      </c>
      <c r="F95">
        <f t="shared" si="8"/>
        <v>2.5600000000000046E-2</v>
      </c>
      <c r="G95" s="6">
        <f t="shared" si="9"/>
        <v>1.2638230647709331E-2</v>
      </c>
    </row>
    <row r="96" spans="1:7" x14ac:dyDescent="0.25">
      <c r="A96" s="1" t="s">
        <v>95</v>
      </c>
      <c r="B96">
        <f>Planificare_Segment!C94</f>
        <v>12.225</v>
      </c>
      <c r="C96">
        <f t="shared" si="5"/>
        <v>12.442499999999999</v>
      </c>
      <c r="D96">
        <f t="shared" si="6"/>
        <v>-0.21749999999999936</v>
      </c>
      <c r="E96">
        <f t="shared" si="7"/>
        <v>0.21749999999999936</v>
      </c>
      <c r="F96">
        <f t="shared" si="8"/>
        <v>4.7306249999999724E-2</v>
      </c>
      <c r="G96" s="6">
        <f t="shared" si="9"/>
        <v>1.7791411042944735E-2</v>
      </c>
    </row>
    <row r="97" spans="1:7" x14ac:dyDescent="0.25">
      <c r="A97" s="1" t="s">
        <v>96</v>
      </c>
      <c r="B97">
        <f>Planificare_Segment!C95</f>
        <v>11.3925</v>
      </c>
      <c r="C97">
        <f t="shared" si="5"/>
        <v>11.80875</v>
      </c>
      <c r="D97">
        <f t="shared" si="6"/>
        <v>-0.41624999999999979</v>
      </c>
      <c r="E97">
        <f t="shared" si="7"/>
        <v>0.41624999999999979</v>
      </c>
      <c r="F97">
        <f t="shared" si="8"/>
        <v>0.17326406249999982</v>
      </c>
      <c r="G97" s="6">
        <f t="shared" si="9"/>
        <v>3.6537195523370619E-2</v>
      </c>
    </row>
    <row r="98" spans="1:7" x14ac:dyDescent="0.25">
      <c r="A98" s="1" t="s">
        <v>97</v>
      </c>
      <c r="B98">
        <f>Planificare_Segment!C96</f>
        <v>8.98</v>
      </c>
      <c r="C98">
        <f t="shared" si="5"/>
        <v>10.186250000000001</v>
      </c>
      <c r="D98">
        <f t="shared" si="6"/>
        <v>-1.2062500000000007</v>
      </c>
      <c r="E98">
        <f t="shared" si="7"/>
        <v>1.2062500000000007</v>
      </c>
      <c r="F98">
        <f t="shared" si="8"/>
        <v>1.4550390625000018</v>
      </c>
      <c r="G98" s="6">
        <f t="shared" si="9"/>
        <v>0.1343262806236081</v>
      </c>
    </row>
    <row r="99" spans="1:7" x14ac:dyDescent="0.25">
      <c r="A99" s="1" t="s">
        <v>98</v>
      </c>
      <c r="B99">
        <f>Planificare_Segment!C97</f>
        <v>9.0250000000000004</v>
      </c>
      <c r="C99">
        <f t="shared" si="5"/>
        <v>9.0025000000000013</v>
      </c>
      <c r="D99">
        <f t="shared" si="6"/>
        <v>2.2499999999999076E-2</v>
      </c>
      <c r="E99">
        <f t="shared" si="7"/>
        <v>2.2499999999999076E-2</v>
      </c>
      <c r="F99">
        <f t="shared" si="8"/>
        <v>5.0624999999995845E-4</v>
      </c>
      <c r="G99" s="6">
        <f t="shared" si="9"/>
        <v>2.4930747922436648E-3</v>
      </c>
    </row>
    <row r="100" spans="1:7" x14ac:dyDescent="0.25">
      <c r="A100" s="1" t="s">
        <v>99</v>
      </c>
      <c r="B100">
        <f>Planificare_Segment!C98</f>
        <v>9.31</v>
      </c>
      <c r="C100">
        <f t="shared" si="5"/>
        <v>9.1675000000000004</v>
      </c>
      <c r="D100">
        <f t="shared" si="6"/>
        <v>0.14250000000000007</v>
      </c>
      <c r="E100">
        <f t="shared" si="7"/>
        <v>0.14250000000000007</v>
      </c>
      <c r="F100">
        <f t="shared" si="8"/>
        <v>2.0306250000000019E-2</v>
      </c>
      <c r="G100" s="6">
        <f t="shared" si="9"/>
        <v>1.5306122448979598E-2</v>
      </c>
    </row>
    <row r="101" spans="1:7" x14ac:dyDescent="0.25">
      <c r="A101" s="1" t="s">
        <v>100</v>
      </c>
      <c r="B101">
        <f>Planificare_Segment!C99</f>
        <v>4.07</v>
      </c>
      <c r="C101">
        <f t="shared" si="5"/>
        <v>6.69</v>
      </c>
      <c r="D101">
        <f t="shared" si="6"/>
        <v>-2.62</v>
      </c>
      <c r="E101">
        <f t="shared" si="7"/>
        <v>2.62</v>
      </c>
      <c r="F101">
        <f t="shared" si="8"/>
        <v>6.8644000000000007</v>
      </c>
      <c r="G101" s="6">
        <f t="shared" si="9"/>
        <v>0.64373464373464373</v>
      </c>
    </row>
    <row r="102" spans="1:7" x14ac:dyDescent="0.25">
      <c r="A102" s="1" t="s">
        <v>101</v>
      </c>
      <c r="B102">
        <f>Planificare_Segment!C100</f>
        <v>3</v>
      </c>
      <c r="C102">
        <f t="shared" si="5"/>
        <v>3.5350000000000001</v>
      </c>
      <c r="D102">
        <f t="shared" si="6"/>
        <v>-0.53500000000000014</v>
      </c>
      <c r="E102">
        <f t="shared" si="7"/>
        <v>0.53500000000000014</v>
      </c>
      <c r="F102">
        <f t="shared" si="8"/>
        <v>0.28622500000000017</v>
      </c>
      <c r="G102" s="6">
        <f t="shared" si="9"/>
        <v>0.17833333333333337</v>
      </c>
    </row>
    <row r="103" spans="1:7" x14ac:dyDescent="0.25">
      <c r="A103" s="1" t="s">
        <v>102</v>
      </c>
      <c r="B103">
        <f>Planificare_Segment!C101</f>
        <v>4.5019999999999998</v>
      </c>
      <c r="C103">
        <f t="shared" si="5"/>
        <v>3.7509999999999999</v>
      </c>
      <c r="D103">
        <f t="shared" si="6"/>
        <v>0.75099999999999989</v>
      </c>
      <c r="E103">
        <f t="shared" si="7"/>
        <v>0.75099999999999989</v>
      </c>
      <c r="F103">
        <f t="shared" si="8"/>
        <v>0.56400099999999986</v>
      </c>
      <c r="G103" s="6">
        <f t="shared" si="9"/>
        <v>0.16681474900044424</v>
      </c>
    </row>
    <row r="104" spans="1:7" x14ac:dyDescent="0.25">
      <c r="A104" s="1" t="s">
        <v>103</v>
      </c>
      <c r="B104">
        <f>Planificare_Segment!C102</f>
        <v>4.7770000000000001</v>
      </c>
      <c r="C104">
        <f t="shared" si="5"/>
        <v>4.6395</v>
      </c>
      <c r="D104">
        <f t="shared" si="6"/>
        <v>0.13750000000000018</v>
      </c>
      <c r="E104">
        <f t="shared" si="7"/>
        <v>0.13750000000000018</v>
      </c>
      <c r="F104">
        <f t="shared" si="8"/>
        <v>1.8906250000000048E-2</v>
      </c>
      <c r="G104" s="6">
        <f t="shared" si="9"/>
        <v>2.878375549508063E-2</v>
      </c>
    </row>
    <row r="105" spans="1:7" x14ac:dyDescent="0.25">
      <c r="A105" s="1" t="s">
        <v>104</v>
      </c>
      <c r="B105">
        <f>Planificare_Segment!C103</f>
        <v>4.9400000000000004</v>
      </c>
      <c r="C105">
        <f t="shared" si="5"/>
        <v>4.8585000000000003</v>
      </c>
      <c r="D105">
        <f t="shared" si="6"/>
        <v>8.1500000000000128E-2</v>
      </c>
      <c r="E105">
        <f t="shared" si="7"/>
        <v>8.1500000000000128E-2</v>
      </c>
      <c r="F105">
        <f t="shared" si="8"/>
        <v>6.6422500000000205E-3</v>
      </c>
      <c r="G105" s="6">
        <f t="shared" si="9"/>
        <v>1.649797570850205E-2</v>
      </c>
    </row>
    <row r="106" spans="1:7" x14ac:dyDescent="0.25">
      <c r="A106" s="1" t="s">
        <v>105</v>
      </c>
      <c r="B106">
        <f>Planificare_Segment!C104</f>
        <v>4.97</v>
      </c>
      <c r="C106">
        <f t="shared" si="5"/>
        <v>4.9550000000000001</v>
      </c>
      <c r="D106">
        <f t="shared" si="6"/>
        <v>1.499999999999968E-2</v>
      </c>
      <c r="E106">
        <f t="shared" si="7"/>
        <v>1.499999999999968E-2</v>
      </c>
      <c r="F106">
        <f t="shared" si="8"/>
        <v>2.249999999999904E-4</v>
      </c>
      <c r="G106" s="6">
        <f t="shared" si="9"/>
        <v>3.0181086519114044E-3</v>
      </c>
    </row>
    <row r="107" spans="1:7" x14ac:dyDescent="0.25">
      <c r="A107" s="1" t="s">
        <v>106</v>
      </c>
      <c r="B107">
        <f>Planificare_Segment!C105</f>
        <v>3.915</v>
      </c>
      <c r="C107">
        <f t="shared" si="5"/>
        <v>4.4424999999999999</v>
      </c>
      <c r="D107">
        <f t="shared" si="6"/>
        <v>-0.52749999999999986</v>
      </c>
      <c r="E107">
        <f t="shared" si="7"/>
        <v>0.52749999999999986</v>
      </c>
      <c r="F107">
        <f t="shared" si="8"/>
        <v>0.27825624999999987</v>
      </c>
      <c r="G107" s="6">
        <f t="shared" si="9"/>
        <v>0.13473818646232436</v>
      </c>
    </row>
    <row r="108" spans="1:7" x14ac:dyDescent="0.25">
      <c r="A108" s="1" t="s">
        <v>107</v>
      </c>
      <c r="B108">
        <f>Planificare_Segment!C106</f>
        <v>4.8099999999999996</v>
      </c>
      <c r="C108">
        <f t="shared" si="5"/>
        <v>4.3624999999999998</v>
      </c>
      <c r="D108">
        <f t="shared" si="6"/>
        <v>0.44749999999999979</v>
      </c>
      <c r="E108">
        <f t="shared" si="7"/>
        <v>0.44749999999999979</v>
      </c>
      <c r="F108">
        <f t="shared" si="8"/>
        <v>0.2002562499999998</v>
      </c>
      <c r="G108" s="6">
        <f t="shared" si="9"/>
        <v>9.3035343035342999E-2</v>
      </c>
    </row>
    <row r="109" spans="1:7" x14ac:dyDescent="0.25">
      <c r="A109" s="1" t="s">
        <v>108</v>
      </c>
      <c r="B109">
        <f>Planificare_Segment!C107</f>
        <v>4.79</v>
      </c>
      <c r="C109">
        <f t="shared" si="5"/>
        <v>4.8</v>
      </c>
      <c r="D109">
        <f t="shared" si="6"/>
        <v>-9.9999999999997868E-3</v>
      </c>
      <c r="E109">
        <f t="shared" si="7"/>
        <v>9.9999999999997868E-3</v>
      </c>
      <c r="F109">
        <f t="shared" si="8"/>
        <v>9.9999999999995736E-5</v>
      </c>
      <c r="G109" s="6">
        <f t="shared" si="9"/>
        <v>2.087682672233776E-3</v>
      </c>
    </row>
    <row r="110" spans="1:7" x14ac:dyDescent="0.25">
      <c r="A110" s="1" t="s">
        <v>109</v>
      </c>
      <c r="B110">
        <f>Planificare_Segment!C108</f>
        <v>5.085</v>
      </c>
      <c r="C110">
        <f t="shared" si="5"/>
        <v>4.9375</v>
      </c>
      <c r="D110">
        <f t="shared" si="6"/>
        <v>0.14749999999999996</v>
      </c>
      <c r="E110">
        <f t="shared" si="7"/>
        <v>0.14749999999999996</v>
      </c>
      <c r="F110">
        <f t="shared" si="8"/>
        <v>2.1756249999999991E-2</v>
      </c>
      <c r="G110" s="6">
        <f t="shared" si="9"/>
        <v>2.9006882989183868E-2</v>
      </c>
    </row>
    <row r="111" spans="1:7" x14ac:dyDescent="0.25">
      <c r="A111" s="1" t="s">
        <v>110</v>
      </c>
      <c r="B111">
        <f>Planificare_Segment!C109</f>
        <v>4.9550000000000001</v>
      </c>
      <c r="C111">
        <f t="shared" si="5"/>
        <v>5.0199999999999996</v>
      </c>
      <c r="D111">
        <f t="shared" si="6"/>
        <v>-6.4999999999999503E-2</v>
      </c>
      <c r="E111">
        <f t="shared" si="7"/>
        <v>6.4999999999999503E-2</v>
      </c>
      <c r="F111">
        <f t="shared" si="8"/>
        <v>4.2249999999999354E-3</v>
      </c>
      <c r="G111" s="6">
        <f t="shared" si="9"/>
        <v>1.3118062563067507E-2</v>
      </c>
    </row>
    <row r="112" spans="1:7" x14ac:dyDescent="0.25">
      <c r="A112" s="1" t="s">
        <v>111</v>
      </c>
      <c r="B112">
        <f>Planificare_Segment!C110</f>
        <v>10.44</v>
      </c>
      <c r="C112">
        <f t="shared" si="5"/>
        <v>7.6974999999999998</v>
      </c>
      <c r="D112">
        <f t="shared" si="6"/>
        <v>2.7424999999999997</v>
      </c>
      <c r="E112">
        <f t="shared" si="7"/>
        <v>2.7424999999999997</v>
      </c>
      <c r="F112">
        <f t="shared" si="8"/>
        <v>7.5213062499999985</v>
      </c>
      <c r="G112" s="6">
        <f t="shared" si="9"/>
        <v>0.26269157088122602</v>
      </c>
    </row>
    <row r="113" spans="1:7" x14ac:dyDescent="0.25">
      <c r="A113" s="1" t="s">
        <v>112</v>
      </c>
      <c r="B113">
        <f>Planificare_Segment!C111</f>
        <v>9.9149999999999991</v>
      </c>
      <c r="C113">
        <f t="shared" si="5"/>
        <v>10.177499999999998</v>
      </c>
      <c r="D113">
        <f t="shared" si="6"/>
        <v>-0.26249999999999929</v>
      </c>
      <c r="E113">
        <f t="shared" si="7"/>
        <v>0.26249999999999929</v>
      </c>
      <c r="F113">
        <f t="shared" si="8"/>
        <v>6.8906249999999628E-2</v>
      </c>
      <c r="G113" s="6">
        <f t="shared" si="9"/>
        <v>2.6475037821482531E-2</v>
      </c>
    </row>
    <row r="114" spans="1:7" x14ac:dyDescent="0.25">
      <c r="A114" s="1" t="s">
        <v>113</v>
      </c>
      <c r="B114">
        <f>Planificare_Segment!C112</f>
        <v>10.33</v>
      </c>
      <c r="C114">
        <f t="shared" si="5"/>
        <v>10.122499999999999</v>
      </c>
      <c r="D114">
        <f t="shared" si="6"/>
        <v>0.20750000000000135</v>
      </c>
      <c r="E114">
        <f t="shared" si="7"/>
        <v>0.20750000000000135</v>
      </c>
      <c r="F114">
        <f t="shared" si="8"/>
        <v>4.3056250000000559E-2</v>
      </c>
      <c r="G114" s="6">
        <f t="shared" si="9"/>
        <v>2.0087124878993355E-2</v>
      </c>
    </row>
    <row r="115" spans="1:7" x14ac:dyDescent="0.25">
      <c r="A115" s="1" t="s">
        <v>114</v>
      </c>
      <c r="B115">
        <f>Planificare_Segment!C113</f>
        <v>10.119999999999999</v>
      </c>
      <c r="C115">
        <f t="shared" si="5"/>
        <v>10.225</v>
      </c>
      <c r="D115">
        <f t="shared" si="6"/>
        <v>-0.10500000000000043</v>
      </c>
      <c r="E115">
        <f t="shared" si="7"/>
        <v>0.10500000000000043</v>
      </c>
      <c r="F115">
        <f t="shared" si="8"/>
        <v>1.102500000000009E-2</v>
      </c>
      <c r="G115" s="6">
        <f t="shared" si="9"/>
        <v>1.0375494071146288E-2</v>
      </c>
    </row>
    <row r="116" spans="1:7" x14ac:dyDescent="0.25">
      <c r="A116" s="1" t="s">
        <v>115</v>
      </c>
      <c r="B116">
        <f>Planificare_Segment!C114</f>
        <v>10.29</v>
      </c>
      <c r="C116">
        <f t="shared" si="5"/>
        <v>10.204999999999998</v>
      </c>
      <c r="D116">
        <f t="shared" si="6"/>
        <v>8.5000000000000853E-2</v>
      </c>
      <c r="E116">
        <f t="shared" si="7"/>
        <v>8.5000000000000853E-2</v>
      </c>
      <c r="F116">
        <f t="shared" si="8"/>
        <v>7.2250000000001454E-3</v>
      </c>
      <c r="G116" s="6">
        <f t="shared" si="9"/>
        <v>8.2604470359573228E-3</v>
      </c>
    </row>
    <row r="117" spans="1:7" x14ac:dyDescent="0.25">
      <c r="A117" s="1" t="s">
        <v>116</v>
      </c>
      <c r="B117">
        <f>Planificare_Segment!C115</f>
        <v>9.8049999999999997</v>
      </c>
      <c r="C117">
        <f t="shared" si="5"/>
        <v>10.047499999999999</v>
      </c>
      <c r="D117">
        <f t="shared" si="6"/>
        <v>-0.24249999999999972</v>
      </c>
      <c r="E117">
        <f t="shared" si="7"/>
        <v>0.24249999999999972</v>
      </c>
      <c r="F117">
        <f t="shared" si="8"/>
        <v>5.8806249999999866E-2</v>
      </c>
      <c r="G117" s="6">
        <f t="shared" si="9"/>
        <v>2.4732279449260552E-2</v>
      </c>
    </row>
    <row r="118" spans="1:7" x14ac:dyDescent="0.25">
      <c r="A118" s="1" t="s">
        <v>117</v>
      </c>
      <c r="B118">
        <f>Planificare_Segment!C116</f>
        <v>9.5500000000000007</v>
      </c>
      <c r="C118">
        <f>AVERAGE(B117:B118)</f>
        <v>9.6775000000000002</v>
      </c>
      <c r="D118">
        <f t="shared" si="6"/>
        <v>-0.1274999999999995</v>
      </c>
      <c r="E118">
        <f t="shared" si="7"/>
        <v>0.1274999999999995</v>
      </c>
      <c r="F118">
        <f t="shared" si="8"/>
        <v>1.6256249999999871E-2</v>
      </c>
      <c r="G118" s="6">
        <f t="shared" si="9"/>
        <v>1.3350785340314083E-2</v>
      </c>
    </row>
    <row r="119" spans="1:7" x14ac:dyDescent="0.25">
      <c r="A119" s="1"/>
      <c r="C119">
        <f>AVERAGE(B118:B119)</f>
        <v>9.5500000000000007</v>
      </c>
      <c r="D119">
        <f>B119-C119</f>
        <v>-9.5500000000000007</v>
      </c>
      <c r="E119">
        <f>ABS(D119)</f>
        <v>9.5500000000000007</v>
      </c>
      <c r="F119">
        <f>D119^2</f>
        <v>91.202500000000015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9"/>
  <sheetViews>
    <sheetView workbookViewId="0">
      <selection activeCell="G3" sqref="G3"/>
    </sheetView>
  </sheetViews>
  <sheetFormatPr defaultRowHeight="15" x14ac:dyDescent="0.25"/>
  <cols>
    <col min="1" max="1" width="12.7109375" customWidth="1"/>
    <col min="2" max="2" width="18" bestFit="1" customWidth="1"/>
    <col min="3" max="3" width="10.7109375" bestFit="1" customWidth="1"/>
    <col min="4" max="4" width="9" bestFit="1" customWidth="1"/>
    <col min="5" max="5" width="8" bestFit="1" customWidth="1"/>
    <col min="6" max="6" width="12" bestFit="1" customWidth="1"/>
    <col min="7" max="7" width="8.5703125" style="6" bestFit="1" customWidth="1"/>
  </cols>
  <sheetData>
    <row r="1" spans="1:11" x14ac:dyDescent="0.25">
      <c r="A1" t="s">
        <v>0</v>
      </c>
      <c r="B1" t="s">
        <v>141</v>
      </c>
      <c r="C1" t="s">
        <v>142</v>
      </c>
      <c r="D1" t="s">
        <v>143</v>
      </c>
      <c r="E1" t="s">
        <v>119</v>
      </c>
      <c r="F1" t="s">
        <v>120</v>
      </c>
      <c r="G1" s="6" t="s">
        <v>121</v>
      </c>
      <c r="I1" t="s">
        <v>123</v>
      </c>
      <c r="J1" t="s">
        <v>124</v>
      </c>
    </row>
    <row r="2" spans="1:11" x14ac:dyDescent="0.25">
      <c r="E2">
        <f>AVERAGE(E6:E118)</f>
        <v>1.648318938053098</v>
      </c>
      <c r="F2">
        <f>AVERAGE(F6:F118)</f>
        <v>5.8344531593221216</v>
      </c>
      <c r="G2" s="6">
        <f>AVERAGE(G6:G118)</f>
        <v>0.15684017639285186</v>
      </c>
      <c r="I2">
        <v>0.3</v>
      </c>
      <c r="J2">
        <v>0.7</v>
      </c>
      <c r="K2">
        <f>I2+J2</f>
        <v>1</v>
      </c>
    </row>
    <row r="4" spans="1:11" x14ac:dyDescent="0.25">
      <c r="A4" s="1" t="s">
        <v>3</v>
      </c>
      <c r="B4">
        <f>Planificare_Segment!C2</f>
        <v>10.37</v>
      </c>
    </row>
    <row r="5" spans="1:11" x14ac:dyDescent="0.25">
      <c r="A5" s="1" t="s">
        <v>4</v>
      </c>
      <c r="B5">
        <f>Planificare_Segment!C3</f>
        <v>13.68</v>
      </c>
    </row>
    <row r="6" spans="1:11" x14ac:dyDescent="0.25">
      <c r="A6" s="1" t="s">
        <v>5</v>
      </c>
      <c r="B6">
        <f>Planificare_Segment!C4</f>
        <v>13.89</v>
      </c>
      <c r="C6">
        <f>$I$2*B5+$J$2*B4</f>
        <v>11.363</v>
      </c>
      <c r="D6">
        <f t="shared" ref="D6:D69" si="0">B6-C6</f>
        <v>2.527000000000001</v>
      </c>
      <c r="E6">
        <f t="shared" ref="E6:E69" si="1">ABS(D6)</f>
        <v>2.527000000000001</v>
      </c>
      <c r="F6">
        <f t="shared" ref="F6:F69" si="2">D6^2</f>
        <v>6.3857290000000049</v>
      </c>
      <c r="G6" s="6">
        <f t="shared" ref="G6:G69" si="3">E6/B6</f>
        <v>0.18192944564434851</v>
      </c>
    </row>
    <row r="7" spans="1:11" x14ac:dyDescent="0.25">
      <c r="A7" s="1" t="s">
        <v>6</v>
      </c>
      <c r="B7">
        <f>Planificare_Segment!C5</f>
        <v>10.68</v>
      </c>
      <c r="C7">
        <f t="shared" ref="C7:C70" si="4">$I$2*B6+$J$2*B5</f>
        <v>13.742999999999999</v>
      </c>
      <c r="D7">
        <f t="shared" si="0"/>
        <v>-3.0629999999999988</v>
      </c>
      <c r="E7">
        <f t="shared" si="1"/>
        <v>3.0629999999999988</v>
      </c>
      <c r="F7">
        <f t="shared" si="2"/>
        <v>9.3819689999999927</v>
      </c>
      <c r="G7" s="6">
        <f t="shared" si="3"/>
        <v>0.28679775280898867</v>
      </c>
    </row>
    <row r="8" spans="1:11" x14ac:dyDescent="0.25">
      <c r="A8" s="1" t="s">
        <v>7</v>
      </c>
      <c r="B8">
        <f>Planificare_Segment!C6</f>
        <v>17.475000000000001</v>
      </c>
      <c r="C8">
        <f t="shared" si="4"/>
        <v>12.927</v>
      </c>
      <c r="D8">
        <f t="shared" si="0"/>
        <v>4.5480000000000018</v>
      </c>
      <c r="E8">
        <f t="shared" si="1"/>
        <v>4.5480000000000018</v>
      </c>
      <c r="F8">
        <f t="shared" si="2"/>
        <v>20.684304000000015</v>
      </c>
      <c r="G8" s="6">
        <f t="shared" si="3"/>
        <v>0.26025751072961384</v>
      </c>
    </row>
    <row r="9" spans="1:11" x14ac:dyDescent="0.25">
      <c r="A9" s="1" t="s">
        <v>8</v>
      </c>
      <c r="B9">
        <f>Planificare_Segment!C7</f>
        <v>14.51</v>
      </c>
      <c r="C9">
        <f t="shared" si="4"/>
        <v>12.718499999999999</v>
      </c>
      <c r="D9">
        <f t="shared" si="0"/>
        <v>1.791500000000001</v>
      </c>
      <c r="E9">
        <f t="shared" si="1"/>
        <v>1.791500000000001</v>
      </c>
      <c r="F9">
        <f t="shared" si="2"/>
        <v>3.2094722500000037</v>
      </c>
      <c r="G9" s="6">
        <f t="shared" si="3"/>
        <v>0.12346657477601661</v>
      </c>
    </row>
    <row r="10" spans="1:11" x14ac:dyDescent="0.25">
      <c r="A10" s="1" t="s">
        <v>9</v>
      </c>
      <c r="B10">
        <f>Planificare_Segment!C8</f>
        <v>16.100000000000001</v>
      </c>
      <c r="C10">
        <f t="shared" si="4"/>
        <v>16.5855</v>
      </c>
      <c r="D10">
        <f t="shared" si="0"/>
        <v>-0.48549999999999827</v>
      </c>
      <c r="E10">
        <f t="shared" si="1"/>
        <v>0.48549999999999827</v>
      </c>
      <c r="F10">
        <f t="shared" si="2"/>
        <v>0.23571024999999832</v>
      </c>
      <c r="G10" s="6">
        <f t="shared" si="3"/>
        <v>3.0155279503105481E-2</v>
      </c>
    </row>
    <row r="11" spans="1:11" x14ac:dyDescent="0.25">
      <c r="A11" s="1" t="s">
        <v>10</v>
      </c>
      <c r="B11">
        <f>Planificare_Segment!C9</f>
        <v>16.09</v>
      </c>
      <c r="C11">
        <f t="shared" si="4"/>
        <v>14.987</v>
      </c>
      <c r="D11">
        <f t="shared" si="0"/>
        <v>1.1029999999999998</v>
      </c>
      <c r="E11">
        <f t="shared" si="1"/>
        <v>1.1029999999999998</v>
      </c>
      <c r="F11">
        <f t="shared" si="2"/>
        <v>1.2166089999999994</v>
      </c>
      <c r="G11" s="6">
        <f t="shared" si="3"/>
        <v>6.8551895587321304E-2</v>
      </c>
    </row>
    <row r="12" spans="1:11" x14ac:dyDescent="0.25">
      <c r="A12" s="1" t="s">
        <v>11</v>
      </c>
      <c r="B12">
        <f>Planificare_Segment!C10</f>
        <v>16.239999999999998</v>
      </c>
      <c r="C12">
        <f t="shared" si="4"/>
        <v>16.097000000000001</v>
      </c>
      <c r="D12">
        <f t="shared" si="0"/>
        <v>0.14299999999999713</v>
      </c>
      <c r="E12">
        <f t="shared" si="1"/>
        <v>0.14299999999999713</v>
      </c>
      <c r="F12">
        <f t="shared" si="2"/>
        <v>2.044899999999918E-2</v>
      </c>
      <c r="G12" s="6">
        <f t="shared" si="3"/>
        <v>8.8054187192116475E-3</v>
      </c>
    </row>
    <row r="13" spans="1:11" x14ac:dyDescent="0.25">
      <c r="A13" s="1" t="s">
        <v>12</v>
      </c>
      <c r="B13">
        <f>Planificare_Segment!C11</f>
        <v>16.25</v>
      </c>
      <c r="C13">
        <f t="shared" si="4"/>
        <v>16.134999999999998</v>
      </c>
      <c r="D13">
        <f t="shared" si="0"/>
        <v>0.11500000000000199</v>
      </c>
      <c r="E13">
        <f t="shared" si="1"/>
        <v>0.11500000000000199</v>
      </c>
      <c r="F13">
        <f t="shared" si="2"/>
        <v>1.3225000000000457E-2</v>
      </c>
      <c r="G13" s="6">
        <f t="shared" si="3"/>
        <v>7.0769230769231993E-3</v>
      </c>
    </row>
    <row r="14" spans="1:11" x14ac:dyDescent="0.25">
      <c r="A14" s="1" t="s">
        <v>13</v>
      </c>
      <c r="B14">
        <f>Planificare_Segment!C12</f>
        <v>16.295000000000002</v>
      </c>
      <c r="C14">
        <f t="shared" si="4"/>
        <v>16.242999999999999</v>
      </c>
      <c r="D14">
        <f t="shared" si="0"/>
        <v>5.2000000000003155E-2</v>
      </c>
      <c r="E14">
        <f t="shared" si="1"/>
        <v>5.2000000000003155E-2</v>
      </c>
      <c r="F14">
        <f t="shared" si="2"/>
        <v>2.7040000000003281E-3</v>
      </c>
      <c r="G14" s="6">
        <f t="shared" si="3"/>
        <v>3.1911629334153511E-3</v>
      </c>
    </row>
    <row r="15" spans="1:11" x14ac:dyDescent="0.25">
      <c r="A15" s="1" t="s">
        <v>14</v>
      </c>
      <c r="B15">
        <f>Planificare_Segment!C13</f>
        <v>16.5</v>
      </c>
      <c r="C15">
        <f t="shared" si="4"/>
        <v>16.263500000000001</v>
      </c>
      <c r="D15">
        <f t="shared" si="0"/>
        <v>0.23649999999999949</v>
      </c>
      <c r="E15">
        <f t="shared" si="1"/>
        <v>0.23649999999999949</v>
      </c>
      <c r="F15">
        <f t="shared" si="2"/>
        <v>5.593224999999976E-2</v>
      </c>
      <c r="G15" s="6">
        <f t="shared" si="3"/>
        <v>1.4333333333333302E-2</v>
      </c>
    </row>
    <row r="16" spans="1:11" x14ac:dyDescent="0.25">
      <c r="A16" s="1" t="s">
        <v>15</v>
      </c>
      <c r="B16">
        <f>Planificare_Segment!C14</f>
        <v>16.420000000000002</v>
      </c>
      <c r="C16">
        <f t="shared" si="4"/>
        <v>16.3565</v>
      </c>
      <c r="D16">
        <f t="shared" si="0"/>
        <v>6.3500000000001222E-2</v>
      </c>
      <c r="E16">
        <f t="shared" si="1"/>
        <v>6.3500000000001222E-2</v>
      </c>
      <c r="F16">
        <f t="shared" si="2"/>
        <v>4.0322500000001555E-3</v>
      </c>
      <c r="G16" s="6">
        <f t="shared" si="3"/>
        <v>3.8672350791718159E-3</v>
      </c>
    </row>
    <row r="17" spans="1:7" x14ac:dyDescent="0.25">
      <c r="A17" s="1" t="s">
        <v>16</v>
      </c>
      <c r="B17">
        <f>Planificare_Segment!C15</f>
        <v>11.85</v>
      </c>
      <c r="C17">
        <f t="shared" si="4"/>
        <v>16.475999999999999</v>
      </c>
      <c r="D17">
        <f t="shared" si="0"/>
        <v>-4.6259999999999994</v>
      </c>
      <c r="E17">
        <f t="shared" si="1"/>
        <v>4.6259999999999994</v>
      </c>
      <c r="F17">
        <f t="shared" si="2"/>
        <v>21.399875999999995</v>
      </c>
      <c r="G17" s="6">
        <f t="shared" si="3"/>
        <v>0.39037974683544302</v>
      </c>
    </row>
    <row r="18" spans="1:7" x14ac:dyDescent="0.25">
      <c r="A18" s="1" t="s">
        <v>17</v>
      </c>
      <c r="B18">
        <f>Planificare_Segment!C16</f>
        <v>14.925700000000001</v>
      </c>
      <c r="C18">
        <f t="shared" si="4"/>
        <v>15.048999999999999</v>
      </c>
      <c r="D18">
        <f t="shared" si="0"/>
        <v>-0.12329999999999863</v>
      </c>
      <c r="E18">
        <f t="shared" si="1"/>
        <v>0.12329999999999863</v>
      </c>
      <c r="F18">
        <f t="shared" si="2"/>
        <v>1.5202889999999664E-2</v>
      </c>
      <c r="G18" s="6">
        <f t="shared" si="3"/>
        <v>8.2609190858719279E-3</v>
      </c>
    </row>
    <row r="19" spans="1:7" x14ac:dyDescent="0.25">
      <c r="A19" s="1" t="s">
        <v>18</v>
      </c>
      <c r="B19">
        <f>Planificare_Segment!C17</f>
        <v>9.7149999999999999</v>
      </c>
      <c r="C19">
        <f t="shared" si="4"/>
        <v>12.77271</v>
      </c>
      <c r="D19">
        <f t="shared" si="0"/>
        <v>-3.0577100000000002</v>
      </c>
      <c r="E19">
        <f t="shared" si="1"/>
        <v>3.0577100000000002</v>
      </c>
      <c r="F19">
        <f t="shared" si="2"/>
        <v>9.3495904441000004</v>
      </c>
      <c r="G19" s="6">
        <f t="shared" si="3"/>
        <v>0.31474112197632531</v>
      </c>
    </row>
    <row r="20" spans="1:7" x14ac:dyDescent="0.25">
      <c r="A20" s="1" t="s">
        <v>19</v>
      </c>
      <c r="B20">
        <f>Planificare_Segment!C18</f>
        <v>13.76</v>
      </c>
      <c r="C20">
        <f t="shared" si="4"/>
        <v>13.362490000000001</v>
      </c>
      <c r="D20">
        <f t="shared" si="0"/>
        <v>0.3975099999999987</v>
      </c>
      <c r="E20">
        <f t="shared" si="1"/>
        <v>0.3975099999999987</v>
      </c>
      <c r="F20">
        <f t="shared" si="2"/>
        <v>0.15801420009999897</v>
      </c>
      <c r="G20" s="6">
        <f t="shared" si="3"/>
        <v>2.8888808139534788E-2</v>
      </c>
    </row>
    <row r="21" spans="1:7" x14ac:dyDescent="0.25">
      <c r="A21" s="1" t="s">
        <v>20</v>
      </c>
      <c r="B21">
        <f>Planificare_Segment!C19</f>
        <v>13.244999999999999</v>
      </c>
      <c r="C21">
        <f t="shared" si="4"/>
        <v>10.9285</v>
      </c>
      <c r="D21">
        <f t="shared" si="0"/>
        <v>2.3164999999999996</v>
      </c>
      <c r="E21">
        <f t="shared" si="1"/>
        <v>2.3164999999999996</v>
      </c>
      <c r="F21">
        <f t="shared" si="2"/>
        <v>5.3661722499999982</v>
      </c>
      <c r="G21" s="6">
        <f t="shared" si="3"/>
        <v>0.17489618724046807</v>
      </c>
    </row>
    <row r="22" spans="1:7" x14ac:dyDescent="0.25">
      <c r="A22" s="1" t="s">
        <v>21</v>
      </c>
      <c r="B22">
        <f>Planificare_Segment!C20</f>
        <v>13.395</v>
      </c>
      <c r="C22">
        <f t="shared" si="4"/>
        <v>13.605499999999999</v>
      </c>
      <c r="D22">
        <f t="shared" si="0"/>
        <v>-0.21049999999999969</v>
      </c>
      <c r="E22">
        <f t="shared" si="1"/>
        <v>0.21049999999999969</v>
      </c>
      <c r="F22">
        <f t="shared" si="2"/>
        <v>4.4310249999999871E-2</v>
      </c>
      <c r="G22" s="6">
        <f t="shared" si="3"/>
        <v>1.5714818962299343E-2</v>
      </c>
    </row>
    <row r="23" spans="1:7" x14ac:dyDescent="0.25">
      <c r="A23" s="1" t="s">
        <v>22</v>
      </c>
      <c r="B23">
        <f>Planificare_Segment!C21</f>
        <v>14.14</v>
      </c>
      <c r="C23">
        <f t="shared" si="4"/>
        <v>13.29</v>
      </c>
      <c r="D23">
        <f t="shared" si="0"/>
        <v>0.85000000000000142</v>
      </c>
      <c r="E23">
        <f t="shared" si="1"/>
        <v>0.85000000000000142</v>
      </c>
      <c r="F23">
        <f t="shared" si="2"/>
        <v>0.72250000000000236</v>
      </c>
      <c r="G23" s="6">
        <f t="shared" si="3"/>
        <v>6.0113154172560211E-2</v>
      </c>
    </row>
    <row r="24" spans="1:7" x14ac:dyDescent="0.25">
      <c r="A24" s="1" t="s">
        <v>23</v>
      </c>
      <c r="B24">
        <f>Planificare_Segment!C22</f>
        <v>14.256</v>
      </c>
      <c r="C24">
        <f t="shared" si="4"/>
        <v>13.618499999999997</v>
      </c>
      <c r="D24">
        <f t="shared" si="0"/>
        <v>0.63750000000000284</v>
      </c>
      <c r="E24">
        <f t="shared" si="1"/>
        <v>0.63750000000000284</v>
      </c>
      <c r="F24">
        <f t="shared" si="2"/>
        <v>0.40640625000000363</v>
      </c>
      <c r="G24" s="6">
        <f t="shared" si="3"/>
        <v>4.4718013468013663E-2</v>
      </c>
    </row>
    <row r="25" spans="1:7" x14ac:dyDescent="0.25">
      <c r="A25" s="1" t="s">
        <v>24</v>
      </c>
      <c r="B25">
        <f>Planificare_Segment!C23</f>
        <v>7.57</v>
      </c>
      <c r="C25">
        <f t="shared" si="4"/>
        <v>14.174799999999999</v>
      </c>
      <c r="D25">
        <f t="shared" si="0"/>
        <v>-6.6047999999999991</v>
      </c>
      <c r="E25">
        <f t="shared" si="1"/>
        <v>6.6047999999999991</v>
      </c>
      <c r="F25">
        <f t="shared" si="2"/>
        <v>43.623383039999986</v>
      </c>
      <c r="G25" s="6">
        <f t="shared" si="3"/>
        <v>0.87249669749009229</v>
      </c>
    </row>
    <row r="26" spans="1:7" x14ac:dyDescent="0.25">
      <c r="A26" s="1" t="s">
        <v>25</v>
      </c>
      <c r="B26">
        <f>Planificare_Segment!C24</f>
        <v>12.61</v>
      </c>
      <c r="C26">
        <f t="shared" si="4"/>
        <v>12.2502</v>
      </c>
      <c r="D26">
        <f t="shared" si="0"/>
        <v>0.3597999999999999</v>
      </c>
      <c r="E26">
        <f t="shared" si="1"/>
        <v>0.3597999999999999</v>
      </c>
      <c r="F26">
        <f t="shared" si="2"/>
        <v>0.12945603999999994</v>
      </c>
      <c r="G26" s="6">
        <f t="shared" si="3"/>
        <v>2.8532910388580485E-2</v>
      </c>
    </row>
    <row r="27" spans="1:7" x14ac:dyDescent="0.25">
      <c r="A27" s="1" t="s">
        <v>26</v>
      </c>
      <c r="B27">
        <f>Planificare_Segment!C25</f>
        <v>14.84</v>
      </c>
      <c r="C27">
        <f t="shared" si="4"/>
        <v>9.081999999999999</v>
      </c>
      <c r="D27">
        <f t="shared" si="0"/>
        <v>5.7580000000000009</v>
      </c>
      <c r="E27">
        <f t="shared" si="1"/>
        <v>5.7580000000000009</v>
      </c>
      <c r="F27">
        <f t="shared" si="2"/>
        <v>33.154564000000008</v>
      </c>
      <c r="G27" s="6">
        <f t="shared" si="3"/>
        <v>0.38800539083557956</v>
      </c>
    </row>
    <row r="28" spans="1:7" x14ac:dyDescent="0.25">
      <c r="A28" s="1" t="s">
        <v>27</v>
      </c>
      <c r="B28">
        <f>Planificare_Segment!C26</f>
        <v>15.54</v>
      </c>
      <c r="C28">
        <f t="shared" si="4"/>
        <v>13.278999999999998</v>
      </c>
      <c r="D28">
        <f t="shared" si="0"/>
        <v>2.261000000000001</v>
      </c>
      <c r="E28">
        <f t="shared" si="1"/>
        <v>2.261000000000001</v>
      </c>
      <c r="F28">
        <f t="shared" si="2"/>
        <v>5.1121210000000046</v>
      </c>
      <c r="G28" s="6">
        <f t="shared" si="3"/>
        <v>0.14549549549549556</v>
      </c>
    </row>
    <row r="29" spans="1:7" x14ac:dyDescent="0.25">
      <c r="A29" s="1" t="s">
        <v>28</v>
      </c>
      <c r="B29">
        <f>Planificare_Segment!C27</f>
        <v>15.375</v>
      </c>
      <c r="C29">
        <f t="shared" si="4"/>
        <v>15.05</v>
      </c>
      <c r="D29">
        <f t="shared" si="0"/>
        <v>0.32499999999999929</v>
      </c>
      <c r="E29">
        <f t="shared" si="1"/>
        <v>0.32499999999999929</v>
      </c>
      <c r="F29">
        <f t="shared" si="2"/>
        <v>0.10562499999999954</v>
      </c>
      <c r="G29" s="6">
        <f t="shared" si="3"/>
        <v>2.1138211382113775E-2</v>
      </c>
    </row>
    <row r="30" spans="1:7" x14ac:dyDescent="0.25">
      <c r="A30" s="1" t="s">
        <v>29</v>
      </c>
      <c r="B30">
        <f>Planificare_Segment!C28</f>
        <v>15.234999999999999</v>
      </c>
      <c r="C30">
        <f t="shared" si="4"/>
        <v>15.490499999999997</v>
      </c>
      <c r="D30">
        <f t="shared" si="0"/>
        <v>-0.25549999999999784</v>
      </c>
      <c r="E30">
        <f t="shared" si="1"/>
        <v>0.25549999999999784</v>
      </c>
      <c r="F30">
        <f t="shared" si="2"/>
        <v>6.5280249999998902E-2</v>
      </c>
      <c r="G30" s="6">
        <f t="shared" si="3"/>
        <v>1.6770594026911577E-2</v>
      </c>
    </row>
    <row r="31" spans="1:7" x14ac:dyDescent="0.25">
      <c r="A31" s="1" t="s">
        <v>30</v>
      </c>
      <c r="B31">
        <f>Planificare_Segment!C29</f>
        <v>15.35</v>
      </c>
      <c r="C31">
        <f t="shared" si="4"/>
        <v>15.332999999999998</v>
      </c>
      <c r="D31">
        <f t="shared" si="0"/>
        <v>1.7000000000001236E-2</v>
      </c>
      <c r="E31">
        <f t="shared" si="1"/>
        <v>1.7000000000001236E-2</v>
      </c>
      <c r="F31">
        <f t="shared" si="2"/>
        <v>2.8900000000004204E-4</v>
      </c>
      <c r="G31" s="6">
        <f t="shared" si="3"/>
        <v>1.1074918566776051E-3</v>
      </c>
    </row>
    <row r="32" spans="1:7" x14ac:dyDescent="0.25">
      <c r="A32" s="1" t="s">
        <v>31</v>
      </c>
      <c r="B32">
        <f>Planificare_Segment!C30</f>
        <v>15.92</v>
      </c>
      <c r="C32">
        <f t="shared" si="4"/>
        <v>15.269499999999997</v>
      </c>
      <c r="D32">
        <f t="shared" si="0"/>
        <v>0.65050000000000274</v>
      </c>
      <c r="E32">
        <f t="shared" si="1"/>
        <v>0.65050000000000274</v>
      </c>
      <c r="F32">
        <f t="shared" si="2"/>
        <v>0.42315025000000356</v>
      </c>
      <c r="G32" s="6">
        <f t="shared" si="3"/>
        <v>4.0860552763819266E-2</v>
      </c>
    </row>
    <row r="33" spans="1:7" x14ac:dyDescent="0.25">
      <c r="A33" s="1" t="s">
        <v>32</v>
      </c>
      <c r="B33">
        <f>Planificare_Segment!C31</f>
        <v>16.155000000000001</v>
      </c>
      <c r="C33">
        <f t="shared" si="4"/>
        <v>15.520999999999999</v>
      </c>
      <c r="D33">
        <f t="shared" si="0"/>
        <v>0.63400000000000212</v>
      </c>
      <c r="E33">
        <f t="shared" si="1"/>
        <v>0.63400000000000212</v>
      </c>
      <c r="F33">
        <f t="shared" si="2"/>
        <v>0.4019560000000027</v>
      </c>
      <c r="G33" s="6">
        <f t="shared" si="3"/>
        <v>3.9244815846487285E-2</v>
      </c>
    </row>
    <row r="34" spans="1:7" x14ac:dyDescent="0.25">
      <c r="A34" s="1" t="s">
        <v>33</v>
      </c>
      <c r="B34">
        <f>Planificare_Segment!C32</f>
        <v>15.86</v>
      </c>
      <c r="C34">
        <f t="shared" si="4"/>
        <v>15.990500000000001</v>
      </c>
      <c r="D34">
        <f t="shared" si="0"/>
        <v>-0.13050000000000139</v>
      </c>
      <c r="E34">
        <f t="shared" si="1"/>
        <v>0.13050000000000139</v>
      </c>
      <c r="F34">
        <f t="shared" si="2"/>
        <v>1.7030250000000365E-2</v>
      </c>
      <c r="G34" s="6">
        <f t="shared" si="3"/>
        <v>8.2282471626734799E-3</v>
      </c>
    </row>
    <row r="35" spans="1:7" x14ac:dyDescent="0.25">
      <c r="A35" s="1" t="s">
        <v>34</v>
      </c>
      <c r="B35">
        <f>Planificare_Segment!C33</f>
        <v>16.52</v>
      </c>
      <c r="C35">
        <f t="shared" si="4"/>
        <v>16.066500000000001</v>
      </c>
      <c r="D35">
        <f t="shared" si="0"/>
        <v>0.45349999999999824</v>
      </c>
      <c r="E35">
        <f t="shared" si="1"/>
        <v>0.45349999999999824</v>
      </c>
      <c r="F35">
        <f t="shared" si="2"/>
        <v>0.20566224999999841</v>
      </c>
      <c r="G35" s="6">
        <f t="shared" si="3"/>
        <v>2.7451573849878827E-2</v>
      </c>
    </row>
    <row r="36" spans="1:7" x14ac:dyDescent="0.25">
      <c r="A36" s="1" t="s">
        <v>35</v>
      </c>
      <c r="B36">
        <f>Planificare_Segment!C34</f>
        <v>15.37</v>
      </c>
      <c r="C36">
        <f t="shared" si="4"/>
        <v>16.058</v>
      </c>
      <c r="D36">
        <f t="shared" si="0"/>
        <v>-0.68800000000000061</v>
      </c>
      <c r="E36">
        <f t="shared" si="1"/>
        <v>0.68800000000000061</v>
      </c>
      <c r="F36">
        <f t="shared" si="2"/>
        <v>0.47334400000000082</v>
      </c>
      <c r="G36" s="6">
        <f t="shared" si="3"/>
        <v>4.4762524398178315E-2</v>
      </c>
    </row>
    <row r="37" spans="1:7" x14ac:dyDescent="0.25">
      <c r="A37" s="1" t="s">
        <v>36</v>
      </c>
      <c r="B37">
        <f>Planificare_Segment!C35</f>
        <v>16.059999999999999</v>
      </c>
      <c r="C37">
        <f t="shared" si="4"/>
        <v>16.174999999999997</v>
      </c>
      <c r="D37">
        <f t="shared" si="0"/>
        <v>-0.11499999999999844</v>
      </c>
      <c r="E37">
        <f t="shared" si="1"/>
        <v>0.11499999999999844</v>
      </c>
      <c r="F37">
        <f t="shared" si="2"/>
        <v>1.322499999999964E-2</v>
      </c>
      <c r="G37" s="6">
        <f t="shared" si="3"/>
        <v>7.1606475716063786E-3</v>
      </c>
    </row>
    <row r="38" spans="1:7" x14ac:dyDescent="0.25">
      <c r="A38" s="1" t="s">
        <v>37</v>
      </c>
      <c r="B38">
        <f>Planificare_Segment!C36</f>
        <v>22.36</v>
      </c>
      <c r="C38">
        <f t="shared" si="4"/>
        <v>15.576999999999998</v>
      </c>
      <c r="D38">
        <f t="shared" si="0"/>
        <v>6.7830000000000013</v>
      </c>
      <c r="E38">
        <f t="shared" si="1"/>
        <v>6.7830000000000013</v>
      </c>
      <c r="F38">
        <f t="shared" si="2"/>
        <v>46.009089000000017</v>
      </c>
      <c r="G38" s="6">
        <f t="shared" si="3"/>
        <v>0.30335420393559936</v>
      </c>
    </row>
    <row r="39" spans="1:7" x14ac:dyDescent="0.25">
      <c r="A39" s="1" t="s">
        <v>38</v>
      </c>
      <c r="B39">
        <f>Planificare_Segment!C37</f>
        <v>15.45</v>
      </c>
      <c r="C39">
        <f t="shared" si="4"/>
        <v>17.95</v>
      </c>
      <c r="D39">
        <f t="shared" si="0"/>
        <v>-2.5</v>
      </c>
      <c r="E39">
        <f t="shared" si="1"/>
        <v>2.5</v>
      </c>
      <c r="F39">
        <f t="shared" si="2"/>
        <v>6.25</v>
      </c>
      <c r="G39" s="6">
        <f t="shared" si="3"/>
        <v>0.16181229773462785</v>
      </c>
    </row>
    <row r="40" spans="1:7" x14ac:dyDescent="0.25">
      <c r="A40" s="1" t="s">
        <v>39</v>
      </c>
      <c r="B40">
        <f>Planificare_Segment!C38</f>
        <v>18.355</v>
      </c>
      <c r="C40">
        <f t="shared" si="4"/>
        <v>20.286999999999999</v>
      </c>
      <c r="D40">
        <f t="shared" si="0"/>
        <v>-1.9319999999999986</v>
      </c>
      <c r="E40">
        <f t="shared" si="1"/>
        <v>1.9319999999999986</v>
      </c>
      <c r="F40">
        <f t="shared" si="2"/>
        <v>3.7326239999999946</v>
      </c>
      <c r="G40" s="6">
        <f t="shared" si="3"/>
        <v>0.10525742304549161</v>
      </c>
    </row>
    <row r="41" spans="1:7" x14ac:dyDescent="0.25">
      <c r="A41" s="1" t="s">
        <v>40</v>
      </c>
      <c r="B41">
        <f>Planificare_Segment!C39</f>
        <v>16.22</v>
      </c>
      <c r="C41">
        <f t="shared" si="4"/>
        <v>16.3215</v>
      </c>
      <c r="D41">
        <f t="shared" si="0"/>
        <v>-0.10150000000000148</v>
      </c>
      <c r="E41">
        <f t="shared" si="1"/>
        <v>0.10150000000000148</v>
      </c>
      <c r="F41">
        <f t="shared" si="2"/>
        <v>1.0302250000000301E-2</v>
      </c>
      <c r="G41" s="6">
        <f t="shared" si="3"/>
        <v>6.2577065351418918E-3</v>
      </c>
    </row>
    <row r="42" spans="1:7" x14ac:dyDescent="0.25">
      <c r="A42" s="1" t="s">
        <v>41</v>
      </c>
      <c r="B42">
        <f>Planificare_Segment!C40</f>
        <v>16.015000000000001</v>
      </c>
      <c r="C42">
        <f t="shared" si="4"/>
        <v>17.714500000000001</v>
      </c>
      <c r="D42">
        <f t="shared" si="0"/>
        <v>-1.6995000000000005</v>
      </c>
      <c r="E42">
        <f t="shared" si="1"/>
        <v>1.6995000000000005</v>
      </c>
      <c r="F42">
        <f t="shared" si="2"/>
        <v>2.8883002500000017</v>
      </c>
      <c r="G42" s="6">
        <f t="shared" si="3"/>
        <v>0.10611926319075869</v>
      </c>
    </row>
    <row r="43" spans="1:7" x14ac:dyDescent="0.25">
      <c r="A43" s="1" t="s">
        <v>42</v>
      </c>
      <c r="B43">
        <f>Planificare_Segment!C41</f>
        <v>11.02</v>
      </c>
      <c r="C43">
        <f t="shared" si="4"/>
        <v>16.1585</v>
      </c>
      <c r="D43">
        <f t="shared" si="0"/>
        <v>-5.1385000000000005</v>
      </c>
      <c r="E43">
        <f t="shared" si="1"/>
        <v>5.1385000000000005</v>
      </c>
      <c r="F43">
        <f t="shared" si="2"/>
        <v>26.404182250000005</v>
      </c>
      <c r="G43" s="6">
        <f t="shared" si="3"/>
        <v>0.46628856624319426</v>
      </c>
    </row>
    <row r="44" spans="1:7" x14ac:dyDescent="0.25">
      <c r="A44" s="1" t="s">
        <v>43</v>
      </c>
      <c r="B44">
        <f>Planificare_Segment!C42</f>
        <v>15.66</v>
      </c>
      <c r="C44">
        <f t="shared" si="4"/>
        <v>14.516499999999999</v>
      </c>
      <c r="D44">
        <f t="shared" si="0"/>
        <v>1.1435000000000013</v>
      </c>
      <c r="E44">
        <f t="shared" si="1"/>
        <v>1.1435000000000013</v>
      </c>
      <c r="F44">
        <f t="shared" si="2"/>
        <v>1.307592250000003</v>
      </c>
      <c r="G44" s="6">
        <f t="shared" si="3"/>
        <v>7.3020434227330858E-2</v>
      </c>
    </row>
    <row r="45" spans="1:7" x14ac:dyDescent="0.25">
      <c r="A45" s="1" t="s">
        <v>44</v>
      </c>
      <c r="B45">
        <f>Planificare_Segment!C43</f>
        <v>14.484999999999999</v>
      </c>
      <c r="C45">
        <f t="shared" si="4"/>
        <v>12.411999999999999</v>
      </c>
      <c r="D45">
        <f t="shared" si="0"/>
        <v>2.0730000000000004</v>
      </c>
      <c r="E45">
        <f t="shared" si="1"/>
        <v>2.0730000000000004</v>
      </c>
      <c r="F45">
        <f t="shared" si="2"/>
        <v>4.2973290000000013</v>
      </c>
      <c r="G45" s="6">
        <f t="shared" si="3"/>
        <v>0.14311356575768039</v>
      </c>
    </row>
    <row r="46" spans="1:7" x14ac:dyDescent="0.25">
      <c r="A46" s="1" t="s">
        <v>45</v>
      </c>
      <c r="B46">
        <f>Planificare_Segment!C44</f>
        <v>15.035</v>
      </c>
      <c r="C46">
        <f t="shared" si="4"/>
        <v>15.307499999999999</v>
      </c>
      <c r="D46">
        <f t="shared" si="0"/>
        <v>-0.27249999999999908</v>
      </c>
      <c r="E46">
        <f t="shared" si="1"/>
        <v>0.27249999999999908</v>
      </c>
      <c r="F46">
        <f t="shared" si="2"/>
        <v>7.4256249999999496E-2</v>
      </c>
      <c r="G46" s="6">
        <f t="shared" si="3"/>
        <v>1.8124376454938414E-2</v>
      </c>
    </row>
    <row r="47" spans="1:7" x14ac:dyDescent="0.25">
      <c r="A47" s="1" t="s">
        <v>46</v>
      </c>
      <c r="B47">
        <f>Planificare_Segment!C45</f>
        <v>14.82</v>
      </c>
      <c r="C47">
        <f t="shared" si="4"/>
        <v>14.649999999999999</v>
      </c>
      <c r="D47">
        <f t="shared" si="0"/>
        <v>0.17000000000000171</v>
      </c>
      <c r="E47">
        <f t="shared" si="1"/>
        <v>0.17000000000000171</v>
      </c>
      <c r="F47">
        <f t="shared" si="2"/>
        <v>2.8900000000000581E-2</v>
      </c>
      <c r="G47" s="6">
        <f t="shared" si="3"/>
        <v>1.1470985155195797E-2</v>
      </c>
    </row>
    <row r="48" spans="1:7" x14ac:dyDescent="0.25">
      <c r="A48" s="1" t="s">
        <v>47</v>
      </c>
      <c r="B48">
        <f>Planificare_Segment!C46</f>
        <v>15</v>
      </c>
      <c r="C48">
        <f t="shared" si="4"/>
        <v>14.970499999999999</v>
      </c>
      <c r="D48">
        <f t="shared" si="0"/>
        <v>2.9500000000000526E-2</v>
      </c>
      <c r="E48">
        <f t="shared" si="1"/>
        <v>2.9500000000000526E-2</v>
      </c>
      <c r="F48">
        <f t="shared" si="2"/>
        <v>8.7025000000003105E-4</v>
      </c>
      <c r="G48" s="6">
        <f t="shared" si="3"/>
        <v>1.9666666666667016E-3</v>
      </c>
    </row>
    <row r="49" spans="1:7" x14ac:dyDescent="0.25">
      <c r="A49" s="1" t="s">
        <v>48</v>
      </c>
      <c r="B49">
        <f>Planificare_Segment!C47</f>
        <v>15.24</v>
      </c>
      <c r="C49">
        <f t="shared" si="4"/>
        <v>14.873999999999999</v>
      </c>
      <c r="D49">
        <f t="shared" si="0"/>
        <v>0.36600000000000144</v>
      </c>
      <c r="E49">
        <f t="shared" si="1"/>
        <v>0.36600000000000144</v>
      </c>
      <c r="F49">
        <f t="shared" si="2"/>
        <v>0.13395600000000105</v>
      </c>
      <c r="G49" s="6">
        <f t="shared" si="3"/>
        <v>2.4015748031496156E-2</v>
      </c>
    </row>
    <row r="50" spans="1:7" x14ac:dyDescent="0.25">
      <c r="A50" s="1" t="s">
        <v>49</v>
      </c>
      <c r="B50">
        <f>Planificare_Segment!C48</f>
        <v>12.925000000000001</v>
      </c>
      <c r="C50">
        <f t="shared" si="4"/>
        <v>15.071999999999999</v>
      </c>
      <c r="D50">
        <f t="shared" si="0"/>
        <v>-2.1469999999999985</v>
      </c>
      <c r="E50">
        <f t="shared" si="1"/>
        <v>2.1469999999999985</v>
      </c>
      <c r="F50">
        <f t="shared" si="2"/>
        <v>4.6096089999999936</v>
      </c>
      <c r="G50" s="6">
        <f t="shared" si="3"/>
        <v>0.16611218568665365</v>
      </c>
    </row>
    <row r="51" spans="1:7" x14ac:dyDescent="0.25">
      <c r="A51" s="1" t="s">
        <v>50</v>
      </c>
      <c r="B51">
        <f>Planificare_Segment!C49</f>
        <v>7.6875</v>
      </c>
      <c r="C51">
        <f t="shared" si="4"/>
        <v>14.545499999999999</v>
      </c>
      <c r="D51">
        <f t="shared" si="0"/>
        <v>-6.8579999999999988</v>
      </c>
      <c r="E51">
        <f t="shared" si="1"/>
        <v>6.8579999999999988</v>
      </c>
      <c r="F51">
        <f t="shared" si="2"/>
        <v>47.03216399999998</v>
      </c>
      <c r="G51" s="6">
        <f t="shared" si="3"/>
        <v>0.89209756097560955</v>
      </c>
    </row>
    <row r="52" spans="1:7" x14ac:dyDescent="0.25">
      <c r="A52" s="1" t="s">
        <v>51</v>
      </c>
      <c r="B52">
        <f>Planificare_Segment!C50</f>
        <v>14.33</v>
      </c>
      <c r="C52">
        <f t="shared" si="4"/>
        <v>11.35375</v>
      </c>
      <c r="D52">
        <f t="shared" si="0"/>
        <v>2.9762500000000003</v>
      </c>
      <c r="E52">
        <f t="shared" si="1"/>
        <v>2.9762500000000003</v>
      </c>
      <c r="F52">
        <f t="shared" si="2"/>
        <v>8.8580640625000022</v>
      </c>
      <c r="G52" s="6">
        <f t="shared" si="3"/>
        <v>0.20769364968597351</v>
      </c>
    </row>
    <row r="53" spans="1:7" x14ac:dyDescent="0.25">
      <c r="A53" s="1" t="s">
        <v>52</v>
      </c>
      <c r="B53">
        <f>Planificare_Segment!C51</f>
        <v>11.5</v>
      </c>
      <c r="C53">
        <f t="shared" si="4"/>
        <v>9.6802499999999991</v>
      </c>
      <c r="D53">
        <f t="shared" si="0"/>
        <v>1.8197500000000009</v>
      </c>
      <c r="E53">
        <f t="shared" si="1"/>
        <v>1.8197500000000009</v>
      </c>
      <c r="F53">
        <f t="shared" si="2"/>
        <v>3.311490062500003</v>
      </c>
      <c r="G53" s="6">
        <f t="shared" si="3"/>
        <v>0.15823913043478269</v>
      </c>
    </row>
    <row r="54" spans="1:7" x14ac:dyDescent="0.25">
      <c r="A54" s="1" t="s">
        <v>53</v>
      </c>
      <c r="B54">
        <f>Planificare_Segment!C52</f>
        <v>12.845000000000001</v>
      </c>
      <c r="C54">
        <f t="shared" si="4"/>
        <v>13.480999999999998</v>
      </c>
      <c r="D54">
        <f t="shared" si="0"/>
        <v>-0.63599999999999746</v>
      </c>
      <c r="E54">
        <f t="shared" si="1"/>
        <v>0.63599999999999746</v>
      </c>
      <c r="F54">
        <f t="shared" si="2"/>
        <v>0.40449599999999675</v>
      </c>
      <c r="G54" s="6">
        <f t="shared" si="3"/>
        <v>4.9513429349941414E-2</v>
      </c>
    </row>
    <row r="55" spans="1:7" x14ac:dyDescent="0.25">
      <c r="A55" s="1" t="s">
        <v>54</v>
      </c>
      <c r="B55">
        <f>Planificare_Segment!C53</f>
        <v>8.5850000000000009</v>
      </c>
      <c r="C55">
        <f t="shared" si="4"/>
        <v>11.903499999999999</v>
      </c>
      <c r="D55">
        <f t="shared" si="0"/>
        <v>-3.3184999999999985</v>
      </c>
      <c r="E55">
        <f t="shared" si="1"/>
        <v>3.3184999999999985</v>
      </c>
      <c r="F55">
        <f t="shared" si="2"/>
        <v>11.012442249999991</v>
      </c>
      <c r="G55" s="6">
        <f t="shared" si="3"/>
        <v>0.38654630168899223</v>
      </c>
    </row>
    <row r="56" spans="1:7" x14ac:dyDescent="0.25">
      <c r="A56" s="1" t="s">
        <v>55</v>
      </c>
      <c r="B56">
        <f>Planificare_Segment!C54</f>
        <v>15.345000000000001</v>
      </c>
      <c r="C56">
        <f t="shared" si="4"/>
        <v>11.567</v>
      </c>
      <c r="D56">
        <f t="shared" si="0"/>
        <v>3.7780000000000005</v>
      </c>
      <c r="E56">
        <f t="shared" si="1"/>
        <v>3.7780000000000005</v>
      </c>
      <c r="F56">
        <f t="shared" si="2"/>
        <v>14.273284000000004</v>
      </c>
      <c r="G56" s="6">
        <f t="shared" si="3"/>
        <v>0.24620397523623333</v>
      </c>
    </row>
    <row r="57" spans="1:7" x14ac:dyDescent="0.25">
      <c r="A57" s="1" t="s">
        <v>56</v>
      </c>
      <c r="B57">
        <f>Planificare_Segment!C55</f>
        <v>15.744999999999999</v>
      </c>
      <c r="C57">
        <f t="shared" si="4"/>
        <v>10.613</v>
      </c>
      <c r="D57">
        <f t="shared" si="0"/>
        <v>5.1319999999999997</v>
      </c>
      <c r="E57">
        <f t="shared" si="1"/>
        <v>5.1319999999999997</v>
      </c>
      <c r="F57">
        <f t="shared" si="2"/>
        <v>26.337423999999995</v>
      </c>
      <c r="G57" s="6">
        <f t="shared" si="3"/>
        <v>0.32594474436328991</v>
      </c>
    </row>
    <row r="58" spans="1:7" x14ac:dyDescent="0.25">
      <c r="A58" s="1" t="s">
        <v>57</v>
      </c>
      <c r="B58">
        <f>Planificare_Segment!C56</f>
        <v>15.97</v>
      </c>
      <c r="C58">
        <f t="shared" si="4"/>
        <v>15.465</v>
      </c>
      <c r="D58">
        <f t="shared" si="0"/>
        <v>0.50500000000000078</v>
      </c>
      <c r="E58">
        <f t="shared" si="1"/>
        <v>0.50500000000000078</v>
      </c>
      <c r="F58">
        <f t="shared" si="2"/>
        <v>0.25502500000000078</v>
      </c>
      <c r="G58" s="6">
        <f t="shared" si="3"/>
        <v>3.1621790857858531E-2</v>
      </c>
    </row>
    <row r="59" spans="1:7" x14ac:dyDescent="0.25">
      <c r="A59" s="1" t="s">
        <v>58</v>
      </c>
      <c r="B59">
        <f>Planificare_Segment!C57</f>
        <v>13.55</v>
      </c>
      <c r="C59">
        <f t="shared" si="4"/>
        <v>15.8125</v>
      </c>
      <c r="D59">
        <f t="shared" si="0"/>
        <v>-2.2624999999999993</v>
      </c>
      <c r="E59">
        <f t="shared" si="1"/>
        <v>2.2624999999999993</v>
      </c>
      <c r="F59">
        <f t="shared" si="2"/>
        <v>5.1189062499999967</v>
      </c>
      <c r="G59" s="6">
        <f t="shared" si="3"/>
        <v>0.16697416974169735</v>
      </c>
    </row>
    <row r="60" spans="1:7" x14ac:dyDescent="0.25">
      <c r="A60" s="1" t="s">
        <v>59</v>
      </c>
      <c r="B60">
        <f>Planificare_Segment!C58</f>
        <v>16.079999999999998</v>
      </c>
      <c r="C60">
        <f t="shared" si="4"/>
        <v>15.244</v>
      </c>
      <c r="D60">
        <f t="shared" si="0"/>
        <v>0.83599999999999852</v>
      </c>
      <c r="E60">
        <f t="shared" si="1"/>
        <v>0.83599999999999852</v>
      </c>
      <c r="F60">
        <f t="shared" si="2"/>
        <v>0.69889599999999752</v>
      </c>
      <c r="G60" s="6">
        <f t="shared" si="3"/>
        <v>5.1990049751243696E-2</v>
      </c>
    </row>
    <row r="61" spans="1:7" x14ac:dyDescent="0.25">
      <c r="A61" s="1" t="s">
        <v>60</v>
      </c>
      <c r="B61">
        <f>Planificare_Segment!C59</f>
        <v>16.079999999999998</v>
      </c>
      <c r="C61">
        <f t="shared" si="4"/>
        <v>14.308999999999997</v>
      </c>
      <c r="D61">
        <f t="shared" si="0"/>
        <v>1.7710000000000008</v>
      </c>
      <c r="E61">
        <f t="shared" si="1"/>
        <v>1.7710000000000008</v>
      </c>
      <c r="F61">
        <f t="shared" si="2"/>
        <v>3.1364410000000027</v>
      </c>
      <c r="G61" s="6">
        <f t="shared" si="3"/>
        <v>0.11013681592039808</v>
      </c>
    </row>
    <row r="62" spans="1:7" x14ac:dyDescent="0.25">
      <c r="A62" s="1" t="s">
        <v>61</v>
      </c>
      <c r="B62">
        <f>Planificare_Segment!C60</f>
        <v>16.195</v>
      </c>
      <c r="C62">
        <f t="shared" si="4"/>
        <v>16.079999999999998</v>
      </c>
      <c r="D62">
        <f t="shared" si="0"/>
        <v>0.11500000000000199</v>
      </c>
      <c r="E62">
        <f t="shared" si="1"/>
        <v>0.11500000000000199</v>
      </c>
      <c r="F62">
        <f t="shared" si="2"/>
        <v>1.3225000000000457E-2</v>
      </c>
      <c r="G62" s="6">
        <f t="shared" si="3"/>
        <v>7.1009570855203449E-3</v>
      </c>
    </row>
    <row r="63" spans="1:7" x14ac:dyDescent="0.25">
      <c r="A63" s="1" t="s">
        <v>62</v>
      </c>
      <c r="B63">
        <f>Planificare_Segment!C61</f>
        <v>15.365</v>
      </c>
      <c r="C63">
        <f t="shared" si="4"/>
        <v>16.1145</v>
      </c>
      <c r="D63">
        <f t="shared" si="0"/>
        <v>-0.74949999999999939</v>
      </c>
      <c r="E63">
        <f t="shared" si="1"/>
        <v>0.74949999999999939</v>
      </c>
      <c r="F63">
        <f t="shared" si="2"/>
        <v>0.56175024999999912</v>
      </c>
      <c r="G63" s="6">
        <f t="shared" si="3"/>
        <v>4.8779694109990196E-2</v>
      </c>
    </row>
    <row r="64" spans="1:7" x14ac:dyDescent="0.25">
      <c r="A64" s="1" t="s">
        <v>63</v>
      </c>
      <c r="B64">
        <f>Planificare_Segment!C62</f>
        <v>15.63</v>
      </c>
      <c r="C64">
        <f t="shared" si="4"/>
        <v>15.945999999999998</v>
      </c>
      <c r="D64">
        <f t="shared" si="0"/>
        <v>-0.31599999999999717</v>
      </c>
      <c r="E64">
        <f t="shared" si="1"/>
        <v>0.31599999999999717</v>
      </c>
      <c r="F64">
        <f t="shared" si="2"/>
        <v>9.985599999999821E-2</v>
      </c>
      <c r="G64" s="6">
        <f t="shared" si="3"/>
        <v>2.0217530390274931E-2</v>
      </c>
    </row>
    <row r="65" spans="1:7" x14ac:dyDescent="0.25">
      <c r="A65" s="1" t="s">
        <v>64</v>
      </c>
      <c r="B65">
        <f>Planificare_Segment!C63</f>
        <v>14.94</v>
      </c>
      <c r="C65">
        <f t="shared" si="4"/>
        <v>15.4445</v>
      </c>
      <c r="D65">
        <f t="shared" si="0"/>
        <v>-0.50450000000000017</v>
      </c>
      <c r="E65">
        <f t="shared" si="1"/>
        <v>0.50450000000000017</v>
      </c>
      <c r="F65">
        <f t="shared" si="2"/>
        <v>0.25452025000000017</v>
      </c>
      <c r="G65" s="6">
        <f t="shared" si="3"/>
        <v>3.3768406961178055E-2</v>
      </c>
    </row>
    <row r="66" spans="1:7" x14ac:dyDescent="0.25">
      <c r="A66" s="1" t="s">
        <v>65</v>
      </c>
      <c r="B66">
        <f>Planificare_Segment!C64</f>
        <v>15.425000000000001</v>
      </c>
      <c r="C66">
        <f t="shared" si="4"/>
        <v>15.423</v>
      </c>
      <c r="D66">
        <f t="shared" si="0"/>
        <v>2.0000000000006679E-3</v>
      </c>
      <c r="E66">
        <f t="shared" si="1"/>
        <v>2.0000000000006679E-3</v>
      </c>
      <c r="F66">
        <f t="shared" si="2"/>
        <v>4.0000000000026714E-6</v>
      </c>
      <c r="G66" s="6">
        <f t="shared" si="3"/>
        <v>1.2965964343602385E-4</v>
      </c>
    </row>
    <row r="67" spans="1:7" x14ac:dyDescent="0.25">
      <c r="A67" s="1" t="s">
        <v>66</v>
      </c>
      <c r="B67">
        <f>Planificare_Segment!C65</f>
        <v>13.255000000000001</v>
      </c>
      <c r="C67">
        <f t="shared" si="4"/>
        <v>15.0855</v>
      </c>
      <c r="D67">
        <f t="shared" si="0"/>
        <v>-1.8304999999999989</v>
      </c>
      <c r="E67">
        <f t="shared" si="1"/>
        <v>1.8304999999999989</v>
      </c>
      <c r="F67">
        <f t="shared" si="2"/>
        <v>3.3507302499999958</v>
      </c>
      <c r="G67" s="6">
        <f t="shared" si="3"/>
        <v>0.13809883062995087</v>
      </c>
    </row>
    <row r="68" spans="1:7" x14ac:dyDescent="0.25">
      <c r="A68" s="1" t="s">
        <v>67</v>
      </c>
      <c r="B68">
        <f>Planificare_Segment!C66</f>
        <v>11.5</v>
      </c>
      <c r="C68">
        <f t="shared" si="4"/>
        <v>14.773999999999999</v>
      </c>
      <c r="D68">
        <f t="shared" si="0"/>
        <v>-3.2739999999999991</v>
      </c>
      <c r="E68">
        <f t="shared" si="1"/>
        <v>3.2739999999999991</v>
      </c>
      <c r="F68">
        <f t="shared" si="2"/>
        <v>10.719075999999994</v>
      </c>
      <c r="G68" s="6">
        <f t="shared" si="3"/>
        <v>0.28469565217391296</v>
      </c>
    </row>
    <row r="69" spans="1:7" x14ac:dyDescent="0.25">
      <c r="A69" s="1" t="s">
        <v>68</v>
      </c>
      <c r="B69">
        <f>Planificare_Segment!C67</f>
        <v>10.705</v>
      </c>
      <c r="C69">
        <f t="shared" si="4"/>
        <v>12.728499999999999</v>
      </c>
      <c r="D69">
        <f t="shared" si="0"/>
        <v>-2.0234999999999985</v>
      </c>
      <c r="E69">
        <f t="shared" si="1"/>
        <v>2.0234999999999985</v>
      </c>
      <c r="F69">
        <f t="shared" si="2"/>
        <v>4.0945522499999942</v>
      </c>
      <c r="G69" s="6">
        <f t="shared" si="3"/>
        <v>0.18902382064455847</v>
      </c>
    </row>
    <row r="70" spans="1:7" x14ac:dyDescent="0.25">
      <c r="A70" s="1" t="s">
        <v>69</v>
      </c>
      <c r="B70">
        <f>Planificare_Segment!C68</f>
        <v>14.635</v>
      </c>
      <c r="C70">
        <f t="shared" si="4"/>
        <v>11.261499999999998</v>
      </c>
      <c r="D70">
        <f t="shared" ref="D70:D118" si="5">B70-C70</f>
        <v>3.3735000000000017</v>
      </c>
      <c r="E70">
        <f t="shared" ref="E70:E118" si="6">ABS(D70)</f>
        <v>3.3735000000000017</v>
      </c>
      <c r="F70">
        <f t="shared" ref="F70:F118" si="7">D70^2</f>
        <v>11.380502250000012</v>
      </c>
      <c r="G70" s="6">
        <f t="shared" ref="G70:G118" si="8">E70/B70</f>
        <v>0.23050905363853788</v>
      </c>
    </row>
    <row r="71" spans="1:7" x14ac:dyDescent="0.25">
      <c r="A71" s="1" t="s">
        <v>70</v>
      </c>
      <c r="B71">
        <f>Planificare_Segment!C69</f>
        <v>15.57</v>
      </c>
      <c r="C71">
        <f t="shared" ref="C71:C119" si="9">$I$2*B70+$J$2*B69</f>
        <v>11.883999999999999</v>
      </c>
      <c r="D71">
        <f t="shared" si="5"/>
        <v>3.6860000000000017</v>
      </c>
      <c r="E71">
        <f t="shared" si="6"/>
        <v>3.6860000000000017</v>
      </c>
      <c r="F71">
        <f t="shared" si="7"/>
        <v>13.586596000000013</v>
      </c>
      <c r="G71" s="6">
        <f t="shared" si="8"/>
        <v>0.23673731535003223</v>
      </c>
    </row>
    <row r="72" spans="1:7" x14ac:dyDescent="0.25">
      <c r="A72" s="1" t="s">
        <v>71</v>
      </c>
      <c r="B72">
        <f>Planificare_Segment!C70</f>
        <v>10.465</v>
      </c>
      <c r="C72">
        <f t="shared" si="9"/>
        <v>14.915499999999998</v>
      </c>
      <c r="D72">
        <f t="shared" si="5"/>
        <v>-4.4504999999999981</v>
      </c>
      <c r="E72">
        <f t="shared" si="6"/>
        <v>4.4504999999999981</v>
      </c>
      <c r="F72">
        <f t="shared" si="7"/>
        <v>19.806950249999982</v>
      </c>
      <c r="G72" s="6">
        <f t="shared" si="8"/>
        <v>0.4252747252747251</v>
      </c>
    </row>
    <row r="73" spans="1:7" x14ac:dyDescent="0.25">
      <c r="A73" s="1" t="s">
        <v>72</v>
      </c>
      <c r="B73">
        <f>Planificare_Segment!C71</f>
        <v>15.234999999999999</v>
      </c>
      <c r="C73">
        <f t="shared" si="9"/>
        <v>14.038499999999999</v>
      </c>
      <c r="D73">
        <f t="shared" si="5"/>
        <v>1.1965000000000003</v>
      </c>
      <c r="E73">
        <f t="shared" si="6"/>
        <v>1.1965000000000003</v>
      </c>
      <c r="F73">
        <f t="shared" si="7"/>
        <v>1.4316122500000008</v>
      </c>
      <c r="G73" s="6">
        <f t="shared" si="8"/>
        <v>7.8536265178864487E-2</v>
      </c>
    </row>
    <row r="74" spans="1:7" x14ac:dyDescent="0.25">
      <c r="A74" s="1" t="s">
        <v>73</v>
      </c>
      <c r="B74">
        <f>Planificare_Segment!C72</f>
        <v>15.58</v>
      </c>
      <c r="C74">
        <f t="shared" si="9"/>
        <v>11.895999999999999</v>
      </c>
      <c r="D74">
        <f t="shared" si="5"/>
        <v>3.6840000000000011</v>
      </c>
      <c r="E74">
        <f t="shared" si="6"/>
        <v>3.6840000000000011</v>
      </c>
      <c r="F74">
        <f t="shared" si="7"/>
        <v>13.571856000000007</v>
      </c>
      <c r="G74" s="6">
        <f t="shared" si="8"/>
        <v>0.23645699614890892</v>
      </c>
    </row>
    <row r="75" spans="1:7" x14ac:dyDescent="0.25">
      <c r="A75" s="1" t="s">
        <v>74</v>
      </c>
      <c r="B75">
        <f>Planificare_Segment!C73</f>
        <v>16.12</v>
      </c>
      <c r="C75">
        <f t="shared" si="9"/>
        <v>15.338499999999998</v>
      </c>
      <c r="D75">
        <f t="shared" si="5"/>
        <v>0.78150000000000297</v>
      </c>
      <c r="E75">
        <f t="shared" si="6"/>
        <v>0.78150000000000297</v>
      </c>
      <c r="F75">
        <f t="shared" si="7"/>
        <v>0.61074225000000459</v>
      </c>
      <c r="G75" s="6">
        <f t="shared" si="8"/>
        <v>4.8480148883374874E-2</v>
      </c>
    </row>
    <row r="76" spans="1:7" x14ac:dyDescent="0.25">
      <c r="A76" s="1" t="s">
        <v>75</v>
      </c>
      <c r="B76">
        <f>Planificare_Segment!C74</f>
        <v>9.5050000000000008</v>
      </c>
      <c r="C76">
        <f t="shared" si="9"/>
        <v>15.741999999999999</v>
      </c>
      <c r="D76">
        <f t="shared" si="5"/>
        <v>-6.2369999999999983</v>
      </c>
      <c r="E76">
        <f t="shared" si="6"/>
        <v>6.2369999999999983</v>
      </c>
      <c r="F76">
        <f t="shared" si="7"/>
        <v>38.900168999999977</v>
      </c>
      <c r="G76" s="6">
        <f t="shared" si="8"/>
        <v>0.6561809573908467</v>
      </c>
    </row>
    <row r="77" spans="1:7" x14ac:dyDescent="0.25">
      <c r="A77" s="1" t="s">
        <v>76</v>
      </c>
      <c r="B77">
        <f>Planificare_Segment!C75</f>
        <v>16.376999999999999</v>
      </c>
      <c r="C77">
        <f t="shared" si="9"/>
        <v>14.1355</v>
      </c>
      <c r="D77">
        <f t="shared" si="5"/>
        <v>2.2414999999999985</v>
      </c>
      <c r="E77">
        <f t="shared" si="6"/>
        <v>2.2414999999999985</v>
      </c>
      <c r="F77">
        <f t="shared" si="7"/>
        <v>5.0243222499999929</v>
      </c>
      <c r="G77" s="6">
        <f t="shared" si="8"/>
        <v>0.13686877938572381</v>
      </c>
    </row>
    <row r="78" spans="1:7" x14ac:dyDescent="0.25">
      <c r="A78" s="1" t="s">
        <v>77</v>
      </c>
      <c r="B78">
        <f>Planificare_Segment!C76</f>
        <v>15.967000000000001</v>
      </c>
      <c r="C78">
        <f t="shared" si="9"/>
        <v>11.566599999999999</v>
      </c>
      <c r="D78">
        <f t="shared" si="5"/>
        <v>4.4004000000000012</v>
      </c>
      <c r="E78">
        <f t="shared" si="6"/>
        <v>4.4004000000000012</v>
      </c>
      <c r="F78">
        <f t="shared" si="7"/>
        <v>19.363520160000011</v>
      </c>
      <c r="G78" s="6">
        <f t="shared" si="8"/>
        <v>0.27559341141103533</v>
      </c>
    </row>
    <row r="79" spans="1:7" x14ac:dyDescent="0.25">
      <c r="A79" s="1" t="s">
        <v>78</v>
      </c>
      <c r="B79">
        <f>Planificare_Segment!C77</f>
        <v>16.52</v>
      </c>
      <c r="C79">
        <f t="shared" si="9"/>
        <v>16.253999999999998</v>
      </c>
      <c r="D79">
        <f t="shared" si="5"/>
        <v>0.26600000000000179</v>
      </c>
      <c r="E79">
        <f t="shared" si="6"/>
        <v>0.26600000000000179</v>
      </c>
      <c r="F79">
        <f t="shared" si="7"/>
        <v>7.0756000000000957E-2</v>
      </c>
      <c r="G79" s="6">
        <f t="shared" si="8"/>
        <v>1.6101694915254348E-2</v>
      </c>
    </row>
    <row r="80" spans="1:7" x14ac:dyDescent="0.25">
      <c r="A80" s="1" t="s">
        <v>79</v>
      </c>
      <c r="B80">
        <f>Planificare_Segment!C78</f>
        <v>15.965</v>
      </c>
      <c r="C80">
        <f t="shared" si="9"/>
        <v>16.132899999999999</v>
      </c>
      <c r="D80">
        <f t="shared" si="5"/>
        <v>-0.16789999999999949</v>
      </c>
      <c r="E80">
        <f t="shared" si="6"/>
        <v>0.16789999999999949</v>
      </c>
      <c r="F80">
        <f t="shared" si="7"/>
        <v>2.8190409999999829E-2</v>
      </c>
      <c r="G80" s="6">
        <f t="shared" si="8"/>
        <v>1.0516755402442813E-2</v>
      </c>
    </row>
    <row r="81" spans="1:7" x14ac:dyDescent="0.25">
      <c r="A81" s="1" t="s">
        <v>80</v>
      </c>
      <c r="B81">
        <f>Planificare_Segment!C79</f>
        <v>16.177</v>
      </c>
      <c r="C81">
        <f t="shared" si="9"/>
        <v>16.353499999999997</v>
      </c>
      <c r="D81">
        <f t="shared" si="5"/>
        <v>-0.17649999999999721</v>
      </c>
      <c r="E81">
        <f t="shared" si="6"/>
        <v>0.17649999999999721</v>
      </c>
      <c r="F81">
        <f t="shared" si="7"/>
        <v>3.1152249999999018E-2</v>
      </c>
      <c r="G81" s="6">
        <f t="shared" si="8"/>
        <v>1.0910552018297411E-2</v>
      </c>
    </row>
    <row r="82" spans="1:7" x14ac:dyDescent="0.25">
      <c r="A82" s="1" t="s">
        <v>81</v>
      </c>
      <c r="B82">
        <f>Planificare_Segment!C80</f>
        <v>15.66</v>
      </c>
      <c r="C82">
        <f t="shared" si="9"/>
        <v>16.028599999999997</v>
      </c>
      <c r="D82">
        <f t="shared" si="5"/>
        <v>-0.36859999999999715</v>
      </c>
      <c r="E82">
        <f t="shared" si="6"/>
        <v>0.36859999999999715</v>
      </c>
      <c r="F82">
        <f t="shared" si="7"/>
        <v>0.1358659599999979</v>
      </c>
      <c r="G82" s="6">
        <f t="shared" si="8"/>
        <v>2.3537675606640943E-2</v>
      </c>
    </row>
    <row r="83" spans="1:7" x14ac:dyDescent="0.25">
      <c r="A83" s="1" t="s">
        <v>82</v>
      </c>
      <c r="B83">
        <f>Planificare_Segment!C81</f>
        <v>15.574999999999999</v>
      </c>
      <c r="C83">
        <f t="shared" si="9"/>
        <v>16.021899999999999</v>
      </c>
      <c r="D83">
        <f t="shared" si="5"/>
        <v>-0.44689999999999941</v>
      </c>
      <c r="E83">
        <f t="shared" si="6"/>
        <v>0.44689999999999941</v>
      </c>
      <c r="F83">
        <f t="shared" si="7"/>
        <v>0.19971960999999946</v>
      </c>
      <c r="G83" s="6">
        <f t="shared" si="8"/>
        <v>2.8693418940609915E-2</v>
      </c>
    </row>
    <row r="84" spans="1:7" x14ac:dyDescent="0.25">
      <c r="A84" s="1" t="s">
        <v>83</v>
      </c>
      <c r="B84">
        <f>Planificare_Segment!C82</f>
        <v>13.38</v>
      </c>
      <c r="C84">
        <f t="shared" si="9"/>
        <v>15.634499999999999</v>
      </c>
      <c r="D84">
        <f t="shared" si="5"/>
        <v>-2.2544999999999984</v>
      </c>
      <c r="E84">
        <f t="shared" si="6"/>
        <v>2.2544999999999984</v>
      </c>
      <c r="F84">
        <f t="shared" si="7"/>
        <v>5.0827702499999932</v>
      </c>
      <c r="G84" s="6">
        <f t="shared" si="8"/>
        <v>0.16849775784753351</v>
      </c>
    </row>
    <row r="85" spans="1:7" x14ac:dyDescent="0.25">
      <c r="A85" s="1" t="s">
        <v>84</v>
      </c>
      <c r="B85">
        <f>Planificare_Segment!C83</f>
        <v>15.898999999999999</v>
      </c>
      <c r="C85">
        <f t="shared" si="9"/>
        <v>14.916499999999999</v>
      </c>
      <c r="D85">
        <f t="shared" si="5"/>
        <v>0.98249999999999993</v>
      </c>
      <c r="E85">
        <f t="shared" si="6"/>
        <v>0.98249999999999993</v>
      </c>
      <c r="F85">
        <f t="shared" si="7"/>
        <v>0.96530624999999981</v>
      </c>
      <c r="G85" s="6">
        <f t="shared" si="8"/>
        <v>6.1796339392414613E-2</v>
      </c>
    </row>
    <row r="86" spans="1:7" x14ac:dyDescent="0.25">
      <c r="A86" s="1" t="s">
        <v>85</v>
      </c>
      <c r="B86">
        <f>Planificare_Segment!C84</f>
        <v>15.44</v>
      </c>
      <c r="C86">
        <f t="shared" si="9"/>
        <v>14.1357</v>
      </c>
      <c r="D86">
        <f t="shared" si="5"/>
        <v>1.3042999999999996</v>
      </c>
      <c r="E86">
        <f t="shared" si="6"/>
        <v>1.3042999999999996</v>
      </c>
      <c r="F86">
        <f t="shared" si="7"/>
        <v>1.7011984899999988</v>
      </c>
      <c r="G86" s="6">
        <f t="shared" si="8"/>
        <v>8.4475388601036247E-2</v>
      </c>
    </row>
    <row r="87" spans="1:7" x14ac:dyDescent="0.25">
      <c r="A87" s="1" t="s">
        <v>86</v>
      </c>
      <c r="B87">
        <f>Planificare_Segment!C85</f>
        <v>12.824999999999999</v>
      </c>
      <c r="C87">
        <f t="shared" si="9"/>
        <v>15.761299999999999</v>
      </c>
      <c r="D87">
        <f t="shared" si="5"/>
        <v>-2.9362999999999992</v>
      </c>
      <c r="E87">
        <f t="shared" si="6"/>
        <v>2.9362999999999992</v>
      </c>
      <c r="F87">
        <f t="shared" si="7"/>
        <v>8.6218576899999952</v>
      </c>
      <c r="G87" s="6">
        <f t="shared" si="8"/>
        <v>0.22895126705653016</v>
      </c>
    </row>
    <row r="88" spans="1:7" x14ac:dyDescent="0.25">
      <c r="A88" s="1" t="s">
        <v>87</v>
      </c>
      <c r="B88">
        <f>Planificare_Segment!C86</f>
        <v>12.46</v>
      </c>
      <c r="C88">
        <f t="shared" si="9"/>
        <v>14.6555</v>
      </c>
      <c r="D88">
        <f t="shared" si="5"/>
        <v>-2.1954999999999991</v>
      </c>
      <c r="E88">
        <f t="shared" si="6"/>
        <v>2.1954999999999991</v>
      </c>
      <c r="F88">
        <f t="shared" si="7"/>
        <v>4.8202202499999958</v>
      </c>
      <c r="G88" s="6">
        <f t="shared" si="8"/>
        <v>0.17620385232744776</v>
      </c>
    </row>
    <row r="89" spans="1:7" x14ac:dyDescent="0.25">
      <c r="A89" s="1" t="s">
        <v>88</v>
      </c>
      <c r="B89">
        <f>Planificare_Segment!C87</f>
        <v>15.19</v>
      </c>
      <c r="C89">
        <f t="shared" si="9"/>
        <v>12.715499999999999</v>
      </c>
      <c r="D89">
        <f t="shared" si="5"/>
        <v>2.4745000000000008</v>
      </c>
      <c r="E89">
        <f t="shared" si="6"/>
        <v>2.4745000000000008</v>
      </c>
      <c r="F89">
        <f t="shared" si="7"/>
        <v>6.1231502500000037</v>
      </c>
      <c r="G89" s="6">
        <f t="shared" si="8"/>
        <v>0.16290322580645167</v>
      </c>
    </row>
    <row r="90" spans="1:7" x14ac:dyDescent="0.25">
      <c r="A90" s="1" t="s">
        <v>89</v>
      </c>
      <c r="B90">
        <f>Planificare_Segment!C88</f>
        <v>13.911799999999999</v>
      </c>
      <c r="C90">
        <f t="shared" si="9"/>
        <v>13.279</v>
      </c>
      <c r="D90">
        <f t="shared" si="5"/>
        <v>0.63279999999999959</v>
      </c>
      <c r="E90">
        <f t="shared" si="6"/>
        <v>0.63279999999999959</v>
      </c>
      <c r="F90">
        <f t="shared" si="7"/>
        <v>0.40043583999999949</v>
      </c>
      <c r="G90" s="6">
        <f t="shared" si="8"/>
        <v>4.5486565361779183E-2</v>
      </c>
    </row>
    <row r="91" spans="1:7" x14ac:dyDescent="0.25">
      <c r="A91" s="1" t="s">
        <v>90</v>
      </c>
      <c r="B91">
        <f>Planificare_Segment!C89</f>
        <v>15.035</v>
      </c>
      <c r="C91">
        <f t="shared" si="9"/>
        <v>14.806539999999998</v>
      </c>
      <c r="D91">
        <f t="shared" si="5"/>
        <v>0.22846000000000188</v>
      </c>
      <c r="E91">
        <f t="shared" si="6"/>
        <v>0.22846000000000188</v>
      </c>
      <c r="F91">
        <f t="shared" si="7"/>
        <v>5.219397160000086E-2</v>
      </c>
      <c r="G91" s="6">
        <f t="shared" si="8"/>
        <v>1.5195211173927628E-2</v>
      </c>
    </row>
    <row r="92" spans="1:7" x14ac:dyDescent="0.25">
      <c r="A92" s="1" t="s">
        <v>91</v>
      </c>
      <c r="B92">
        <f>Planificare_Segment!C90</f>
        <v>12.615</v>
      </c>
      <c r="C92">
        <f t="shared" si="9"/>
        <v>14.248759999999997</v>
      </c>
      <c r="D92">
        <f t="shared" si="5"/>
        <v>-1.633759999999997</v>
      </c>
      <c r="E92">
        <f t="shared" si="6"/>
        <v>1.633759999999997</v>
      </c>
      <c r="F92">
        <f t="shared" si="7"/>
        <v>2.6691717375999904</v>
      </c>
      <c r="G92" s="6">
        <f t="shared" si="8"/>
        <v>0.12950931430836282</v>
      </c>
    </row>
    <row r="93" spans="1:7" x14ac:dyDescent="0.25">
      <c r="A93" s="1" t="s">
        <v>92</v>
      </c>
      <c r="B93">
        <f>Planificare_Segment!C91</f>
        <v>13.225</v>
      </c>
      <c r="C93">
        <f t="shared" si="9"/>
        <v>14.308999999999999</v>
      </c>
      <c r="D93">
        <f t="shared" si="5"/>
        <v>-1.0839999999999996</v>
      </c>
      <c r="E93">
        <f t="shared" si="6"/>
        <v>1.0839999999999996</v>
      </c>
      <c r="F93">
        <f t="shared" si="7"/>
        <v>1.1750559999999992</v>
      </c>
      <c r="G93" s="6">
        <f t="shared" si="8"/>
        <v>8.196597353497162E-2</v>
      </c>
    </row>
    <row r="94" spans="1:7" x14ac:dyDescent="0.25">
      <c r="A94" s="1" t="s">
        <v>93</v>
      </c>
      <c r="B94">
        <f>Planificare_Segment!C92</f>
        <v>12.34</v>
      </c>
      <c r="C94">
        <f t="shared" si="9"/>
        <v>12.797999999999998</v>
      </c>
      <c r="D94">
        <f t="shared" si="5"/>
        <v>-0.45799999999999841</v>
      </c>
      <c r="E94">
        <f t="shared" si="6"/>
        <v>0.45799999999999841</v>
      </c>
      <c r="F94">
        <f t="shared" si="7"/>
        <v>0.20976399999999853</v>
      </c>
      <c r="G94" s="6">
        <f t="shared" si="8"/>
        <v>3.7115072933549306E-2</v>
      </c>
    </row>
    <row r="95" spans="1:7" x14ac:dyDescent="0.25">
      <c r="A95" s="1" t="s">
        <v>94</v>
      </c>
      <c r="B95">
        <f>Planificare_Segment!C93</f>
        <v>12.66</v>
      </c>
      <c r="C95">
        <f t="shared" si="9"/>
        <v>12.959499999999998</v>
      </c>
      <c r="D95">
        <f t="shared" si="5"/>
        <v>-0.29949999999999832</v>
      </c>
      <c r="E95">
        <f t="shared" si="6"/>
        <v>0.29949999999999832</v>
      </c>
      <c r="F95">
        <f t="shared" si="7"/>
        <v>8.9700249999998996E-2</v>
      </c>
      <c r="G95" s="6">
        <f t="shared" si="8"/>
        <v>2.3657187993680752E-2</v>
      </c>
    </row>
    <row r="96" spans="1:7" x14ac:dyDescent="0.25">
      <c r="A96" s="1" t="s">
        <v>95</v>
      </c>
      <c r="B96">
        <f>Planificare_Segment!C94</f>
        <v>12.225</v>
      </c>
      <c r="C96">
        <f t="shared" si="9"/>
        <v>12.436</v>
      </c>
      <c r="D96">
        <f t="shared" si="5"/>
        <v>-0.2110000000000003</v>
      </c>
      <c r="E96">
        <f t="shared" si="6"/>
        <v>0.2110000000000003</v>
      </c>
      <c r="F96">
        <f t="shared" si="7"/>
        <v>4.4521000000000123E-2</v>
      </c>
      <c r="G96" s="6">
        <f t="shared" si="8"/>
        <v>1.7259713701431516E-2</v>
      </c>
    </row>
    <row r="97" spans="1:7" x14ac:dyDescent="0.25">
      <c r="A97" s="1" t="s">
        <v>96</v>
      </c>
      <c r="B97">
        <f>Planificare_Segment!C95</f>
        <v>11.3925</v>
      </c>
      <c r="C97">
        <f t="shared" si="9"/>
        <v>12.529499999999999</v>
      </c>
      <c r="D97">
        <f t="shared" si="5"/>
        <v>-1.1369999999999987</v>
      </c>
      <c r="E97">
        <f t="shared" si="6"/>
        <v>1.1369999999999987</v>
      </c>
      <c r="F97">
        <f t="shared" si="7"/>
        <v>1.2927689999999969</v>
      </c>
      <c r="G97" s="6">
        <f t="shared" si="8"/>
        <v>9.9802501645819497E-2</v>
      </c>
    </row>
    <row r="98" spans="1:7" x14ac:dyDescent="0.25">
      <c r="A98" s="1" t="s">
        <v>97</v>
      </c>
      <c r="B98">
        <f>Planificare_Segment!C96</f>
        <v>8.98</v>
      </c>
      <c r="C98">
        <f t="shared" si="9"/>
        <v>11.975249999999999</v>
      </c>
      <c r="D98">
        <f t="shared" si="5"/>
        <v>-2.9952499999999986</v>
      </c>
      <c r="E98">
        <f t="shared" si="6"/>
        <v>2.9952499999999986</v>
      </c>
      <c r="F98">
        <f t="shared" si="7"/>
        <v>8.9715225624999917</v>
      </c>
      <c r="G98" s="6">
        <f t="shared" si="8"/>
        <v>0.33354677060133614</v>
      </c>
    </row>
    <row r="99" spans="1:7" x14ac:dyDescent="0.25">
      <c r="A99" s="1" t="s">
        <v>98</v>
      </c>
      <c r="B99">
        <f>Planificare_Segment!C97</f>
        <v>9.0250000000000004</v>
      </c>
      <c r="C99">
        <f t="shared" si="9"/>
        <v>10.668749999999999</v>
      </c>
      <c r="D99">
        <f t="shared" si="5"/>
        <v>-1.6437499999999989</v>
      </c>
      <c r="E99">
        <f t="shared" si="6"/>
        <v>1.6437499999999989</v>
      </c>
      <c r="F99">
        <f t="shared" si="7"/>
        <v>2.7019140624999967</v>
      </c>
      <c r="G99" s="6">
        <f t="shared" si="8"/>
        <v>0.18213296398891954</v>
      </c>
    </row>
    <row r="100" spans="1:7" x14ac:dyDescent="0.25">
      <c r="A100" s="1" t="s">
        <v>99</v>
      </c>
      <c r="B100">
        <f>Planificare_Segment!C98</f>
        <v>9.31</v>
      </c>
      <c r="C100">
        <f t="shared" si="9"/>
        <v>8.9934999999999992</v>
      </c>
      <c r="D100">
        <f t="shared" si="5"/>
        <v>0.31650000000000134</v>
      </c>
      <c r="E100">
        <f t="shared" si="6"/>
        <v>0.31650000000000134</v>
      </c>
      <c r="F100">
        <f t="shared" si="7"/>
        <v>0.10017225000000085</v>
      </c>
      <c r="G100" s="6">
        <f t="shared" si="8"/>
        <v>3.3995703544575866E-2</v>
      </c>
    </row>
    <row r="101" spans="1:7" x14ac:dyDescent="0.25">
      <c r="A101" s="1" t="s">
        <v>100</v>
      </c>
      <c r="B101">
        <f>Planificare_Segment!C99</f>
        <v>4.07</v>
      </c>
      <c r="C101">
        <f t="shared" si="9"/>
        <v>9.1105</v>
      </c>
      <c r="D101">
        <f t="shared" si="5"/>
        <v>-5.0404999999999998</v>
      </c>
      <c r="E101">
        <f t="shared" si="6"/>
        <v>5.0404999999999998</v>
      </c>
      <c r="F101">
        <f t="shared" si="7"/>
        <v>25.406640249999999</v>
      </c>
      <c r="G101" s="6">
        <f t="shared" si="8"/>
        <v>1.2384520884520882</v>
      </c>
    </row>
    <row r="102" spans="1:7" x14ac:dyDescent="0.25">
      <c r="A102" s="1" t="s">
        <v>101</v>
      </c>
      <c r="B102">
        <f>Planificare_Segment!C100</f>
        <v>3</v>
      </c>
      <c r="C102">
        <f t="shared" si="9"/>
        <v>7.7380000000000004</v>
      </c>
      <c r="D102">
        <f t="shared" si="5"/>
        <v>-4.7380000000000004</v>
      </c>
      <c r="E102">
        <f t="shared" si="6"/>
        <v>4.7380000000000004</v>
      </c>
      <c r="F102">
        <f t="shared" si="7"/>
        <v>22.448644000000005</v>
      </c>
      <c r="G102" s="6">
        <f t="shared" si="8"/>
        <v>1.5793333333333335</v>
      </c>
    </row>
    <row r="103" spans="1:7" x14ac:dyDescent="0.25">
      <c r="A103" s="1" t="s">
        <v>102</v>
      </c>
      <c r="B103">
        <f>Planificare_Segment!C101</f>
        <v>4.5019999999999998</v>
      </c>
      <c r="C103">
        <f t="shared" si="9"/>
        <v>3.7490000000000001</v>
      </c>
      <c r="D103">
        <f t="shared" si="5"/>
        <v>0.75299999999999967</v>
      </c>
      <c r="E103">
        <f t="shared" si="6"/>
        <v>0.75299999999999967</v>
      </c>
      <c r="F103">
        <f t="shared" si="7"/>
        <v>0.56700899999999954</v>
      </c>
      <c r="G103" s="6">
        <f t="shared" si="8"/>
        <v>0.16725899600177693</v>
      </c>
    </row>
    <row r="104" spans="1:7" x14ac:dyDescent="0.25">
      <c r="A104" s="1" t="s">
        <v>103</v>
      </c>
      <c r="B104">
        <f>Planificare_Segment!C102</f>
        <v>4.7770000000000001</v>
      </c>
      <c r="C104">
        <f t="shared" si="9"/>
        <v>3.4505999999999997</v>
      </c>
      <c r="D104">
        <f t="shared" si="5"/>
        <v>1.3264000000000005</v>
      </c>
      <c r="E104">
        <f t="shared" si="6"/>
        <v>1.3264000000000005</v>
      </c>
      <c r="F104">
        <f t="shared" si="7"/>
        <v>1.7593369600000013</v>
      </c>
      <c r="G104" s="6">
        <f t="shared" si="8"/>
        <v>0.27766380573581756</v>
      </c>
    </row>
    <row r="105" spans="1:7" x14ac:dyDescent="0.25">
      <c r="A105" s="1" t="s">
        <v>104</v>
      </c>
      <c r="B105">
        <f>Planificare_Segment!C103</f>
        <v>4.9400000000000004</v>
      </c>
      <c r="C105">
        <f t="shared" si="9"/>
        <v>4.5845000000000002</v>
      </c>
      <c r="D105">
        <f t="shared" si="5"/>
        <v>0.35550000000000015</v>
      </c>
      <c r="E105">
        <f t="shared" si="6"/>
        <v>0.35550000000000015</v>
      </c>
      <c r="F105">
        <f t="shared" si="7"/>
        <v>0.12638025000000011</v>
      </c>
      <c r="G105" s="6">
        <f t="shared" si="8"/>
        <v>7.1963562753036461E-2</v>
      </c>
    </row>
    <row r="106" spans="1:7" x14ac:dyDescent="0.25">
      <c r="A106" s="1" t="s">
        <v>105</v>
      </c>
      <c r="B106">
        <f>Planificare_Segment!C104</f>
        <v>4.97</v>
      </c>
      <c r="C106">
        <f t="shared" si="9"/>
        <v>4.8258999999999999</v>
      </c>
      <c r="D106">
        <f t="shared" si="5"/>
        <v>0.14409999999999989</v>
      </c>
      <c r="E106">
        <f t="shared" si="6"/>
        <v>0.14409999999999989</v>
      </c>
      <c r="F106">
        <f t="shared" si="7"/>
        <v>2.076480999999997E-2</v>
      </c>
      <c r="G106" s="6">
        <f t="shared" si="8"/>
        <v>2.8993963782696159E-2</v>
      </c>
    </row>
    <row r="107" spans="1:7" x14ac:dyDescent="0.25">
      <c r="A107" s="1" t="s">
        <v>106</v>
      </c>
      <c r="B107">
        <f>Planificare_Segment!C105</f>
        <v>3.915</v>
      </c>
      <c r="C107">
        <f t="shared" si="9"/>
        <v>4.9489999999999998</v>
      </c>
      <c r="D107">
        <f t="shared" si="5"/>
        <v>-1.0339999999999998</v>
      </c>
      <c r="E107">
        <f t="shared" si="6"/>
        <v>1.0339999999999998</v>
      </c>
      <c r="F107">
        <f t="shared" si="7"/>
        <v>1.0691559999999996</v>
      </c>
      <c r="G107" s="6">
        <f t="shared" si="8"/>
        <v>0.26411238825031924</v>
      </c>
    </row>
    <row r="108" spans="1:7" x14ac:dyDescent="0.25">
      <c r="A108" s="1" t="s">
        <v>107</v>
      </c>
      <c r="B108">
        <f>Planificare_Segment!C106</f>
        <v>4.8099999999999996</v>
      </c>
      <c r="C108">
        <f t="shared" si="9"/>
        <v>4.6534999999999993</v>
      </c>
      <c r="D108">
        <f t="shared" si="5"/>
        <v>0.15650000000000031</v>
      </c>
      <c r="E108">
        <f t="shared" si="6"/>
        <v>0.15650000000000031</v>
      </c>
      <c r="F108">
        <f t="shared" si="7"/>
        <v>2.4492250000000097E-2</v>
      </c>
      <c r="G108" s="6">
        <f t="shared" si="8"/>
        <v>3.2536382536382601E-2</v>
      </c>
    </row>
    <row r="109" spans="1:7" x14ac:dyDescent="0.25">
      <c r="A109" s="1" t="s">
        <v>108</v>
      </c>
      <c r="B109">
        <f>Planificare_Segment!C107</f>
        <v>4.79</v>
      </c>
      <c r="C109">
        <f t="shared" si="9"/>
        <v>4.1834999999999996</v>
      </c>
      <c r="D109">
        <f t="shared" si="5"/>
        <v>0.60650000000000048</v>
      </c>
      <c r="E109">
        <f t="shared" si="6"/>
        <v>0.60650000000000048</v>
      </c>
      <c r="F109">
        <f t="shared" si="7"/>
        <v>0.36784225000000059</v>
      </c>
      <c r="G109" s="6">
        <f t="shared" si="8"/>
        <v>0.12661795407098131</v>
      </c>
    </row>
    <row r="110" spans="1:7" x14ac:dyDescent="0.25">
      <c r="A110" s="1" t="s">
        <v>109</v>
      </c>
      <c r="B110">
        <f>Planificare_Segment!C108</f>
        <v>5.085</v>
      </c>
      <c r="C110">
        <f t="shared" si="9"/>
        <v>4.8039999999999994</v>
      </c>
      <c r="D110">
        <f t="shared" si="5"/>
        <v>0.28100000000000058</v>
      </c>
      <c r="E110">
        <f t="shared" si="6"/>
        <v>0.28100000000000058</v>
      </c>
      <c r="F110">
        <f t="shared" si="7"/>
        <v>7.8961000000000323E-2</v>
      </c>
      <c r="G110" s="6">
        <f t="shared" si="8"/>
        <v>5.5260570304818207E-2</v>
      </c>
    </row>
    <row r="111" spans="1:7" x14ac:dyDescent="0.25">
      <c r="A111" s="1" t="s">
        <v>110</v>
      </c>
      <c r="B111">
        <f>Planificare_Segment!C109</f>
        <v>4.9550000000000001</v>
      </c>
      <c r="C111">
        <f t="shared" si="9"/>
        <v>4.8784999999999998</v>
      </c>
      <c r="D111">
        <f t="shared" si="5"/>
        <v>7.6500000000000234E-2</v>
      </c>
      <c r="E111">
        <f t="shared" si="6"/>
        <v>7.6500000000000234E-2</v>
      </c>
      <c r="F111">
        <f t="shared" si="7"/>
        <v>5.8522500000000362E-3</v>
      </c>
      <c r="G111" s="6">
        <f t="shared" si="8"/>
        <v>1.5438950554995001E-2</v>
      </c>
    </row>
    <row r="112" spans="1:7" x14ac:dyDescent="0.25">
      <c r="A112" s="1" t="s">
        <v>111</v>
      </c>
      <c r="B112">
        <f>Planificare_Segment!C110</f>
        <v>10.44</v>
      </c>
      <c r="C112">
        <f t="shared" si="9"/>
        <v>5.0459999999999994</v>
      </c>
      <c r="D112">
        <f t="shared" si="5"/>
        <v>5.3940000000000001</v>
      </c>
      <c r="E112">
        <f t="shared" si="6"/>
        <v>5.3940000000000001</v>
      </c>
      <c r="F112">
        <f t="shared" si="7"/>
        <v>29.095236</v>
      </c>
      <c r="G112" s="6">
        <f t="shared" si="8"/>
        <v>0.51666666666666672</v>
      </c>
    </row>
    <row r="113" spans="1:7" x14ac:dyDescent="0.25">
      <c r="A113" s="1" t="s">
        <v>112</v>
      </c>
      <c r="B113">
        <f>Planificare_Segment!C111</f>
        <v>9.9149999999999991</v>
      </c>
      <c r="C113">
        <f t="shared" si="9"/>
        <v>6.6004999999999994</v>
      </c>
      <c r="D113">
        <f t="shared" si="5"/>
        <v>3.3144999999999998</v>
      </c>
      <c r="E113">
        <f t="shared" si="6"/>
        <v>3.3144999999999998</v>
      </c>
      <c r="F113">
        <f t="shared" si="7"/>
        <v>10.985910249999998</v>
      </c>
      <c r="G113" s="6">
        <f t="shared" si="8"/>
        <v>0.33429147755925365</v>
      </c>
    </row>
    <row r="114" spans="1:7" x14ac:dyDescent="0.25">
      <c r="A114" s="1" t="s">
        <v>113</v>
      </c>
      <c r="B114">
        <f>Planificare_Segment!C112</f>
        <v>10.33</v>
      </c>
      <c r="C114">
        <f t="shared" si="9"/>
        <v>10.282499999999999</v>
      </c>
      <c r="D114">
        <f t="shared" si="5"/>
        <v>4.7500000000001208E-2</v>
      </c>
      <c r="E114">
        <f t="shared" si="6"/>
        <v>4.7500000000001208E-2</v>
      </c>
      <c r="F114">
        <f t="shared" si="7"/>
        <v>2.2562500000001149E-3</v>
      </c>
      <c r="G114" s="6">
        <f t="shared" si="8"/>
        <v>4.5982575024202527E-3</v>
      </c>
    </row>
    <row r="115" spans="1:7" x14ac:dyDescent="0.25">
      <c r="A115" s="1" t="s">
        <v>114</v>
      </c>
      <c r="B115">
        <f>Planificare_Segment!C113</f>
        <v>10.119999999999999</v>
      </c>
      <c r="C115">
        <f t="shared" si="9"/>
        <v>10.039499999999999</v>
      </c>
      <c r="D115">
        <f t="shared" si="5"/>
        <v>8.0500000000000682E-2</v>
      </c>
      <c r="E115">
        <f t="shared" si="6"/>
        <v>8.0500000000000682E-2</v>
      </c>
      <c r="F115">
        <f t="shared" si="7"/>
        <v>6.4802500000001101E-3</v>
      </c>
      <c r="G115" s="6">
        <f t="shared" si="8"/>
        <v>7.9545454545455231E-3</v>
      </c>
    </row>
    <row r="116" spans="1:7" x14ac:dyDescent="0.25">
      <c r="A116" s="1" t="s">
        <v>115</v>
      </c>
      <c r="B116">
        <f>Planificare_Segment!C114</f>
        <v>10.29</v>
      </c>
      <c r="C116">
        <f t="shared" si="9"/>
        <v>10.266999999999999</v>
      </c>
      <c r="D116">
        <f t="shared" si="5"/>
        <v>2.2999999999999687E-2</v>
      </c>
      <c r="E116">
        <f t="shared" si="6"/>
        <v>2.2999999999999687E-2</v>
      </c>
      <c r="F116">
        <f t="shared" si="7"/>
        <v>5.2899999999998564E-4</v>
      </c>
      <c r="G116" s="6">
        <f t="shared" si="8"/>
        <v>2.2351797862001643E-3</v>
      </c>
    </row>
    <row r="117" spans="1:7" x14ac:dyDescent="0.25">
      <c r="A117" s="1" t="s">
        <v>116</v>
      </c>
      <c r="B117">
        <f>Planificare_Segment!C115</f>
        <v>9.8049999999999997</v>
      </c>
      <c r="C117">
        <f t="shared" si="9"/>
        <v>10.170999999999999</v>
      </c>
      <c r="D117">
        <f t="shared" si="5"/>
        <v>-0.36599999999999966</v>
      </c>
      <c r="E117">
        <f t="shared" si="6"/>
        <v>0.36599999999999966</v>
      </c>
      <c r="F117">
        <f t="shared" si="7"/>
        <v>0.13395599999999974</v>
      </c>
      <c r="G117" s="6">
        <f t="shared" si="8"/>
        <v>3.732789393166748E-2</v>
      </c>
    </row>
    <row r="118" spans="1:7" x14ac:dyDescent="0.25">
      <c r="A118" s="1" t="s">
        <v>117</v>
      </c>
      <c r="B118">
        <f>Planificare_Segment!C116</f>
        <v>9.5500000000000007</v>
      </c>
      <c r="C118">
        <f t="shared" si="9"/>
        <v>10.144499999999999</v>
      </c>
      <c r="D118">
        <f t="shared" si="5"/>
        <v>-0.59449999999999825</v>
      </c>
      <c r="E118">
        <f t="shared" si="6"/>
        <v>0.59449999999999825</v>
      </c>
      <c r="F118">
        <f t="shared" si="7"/>
        <v>0.35343024999999795</v>
      </c>
      <c r="G118" s="6">
        <f t="shared" si="8"/>
        <v>6.2251308900523369E-2</v>
      </c>
    </row>
    <row r="119" spans="1:7" x14ac:dyDescent="0.25">
      <c r="A119" s="1"/>
      <c r="C119">
        <f t="shared" si="9"/>
        <v>9.7285000000000004</v>
      </c>
      <c r="D119">
        <f>B119-C119</f>
        <v>-9.7285000000000004</v>
      </c>
      <c r="E119">
        <f>ABS(D119)</f>
        <v>9.7285000000000004</v>
      </c>
      <c r="F119">
        <f>D119^2</f>
        <v>94.643712250000007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9"/>
  <sheetViews>
    <sheetView workbookViewId="0">
      <selection activeCell="E2" sqref="E2"/>
    </sheetView>
  </sheetViews>
  <sheetFormatPr defaultRowHeight="15" x14ac:dyDescent="0.25"/>
  <cols>
    <col min="1" max="1" width="13" bestFit="1" customWidth="1"/>
    <col min="2" max="2" width="18" customWidth="1"/>
    <col min="3" max="3" width="10.7109375" bestFit="1" customWidth="1"/>
    <col min="4" max="4" width="9" bestFit="1" customWidth="1"/>
    <col min="5" max="5" width="8" bestFit="1" customWidth="1"/>
    <col min="6" max="6" width="12" bestFit="1" customWidth="1"/>
    <col min="7" max="7" width="8.5703125" style="6" bestFit="1" customWidth="1"/>
  </cols>
  <sheetData>
    <row r="1" spans="1:11" x14ac:dyDescent="0.25">
      <c r="A1" t="s">
        <v>0</v>
      </c>
      <c r="B1" t="s">
        <v>141</v>
      </c>
      <c r="C1" t="s">
        <v>142</v>
      </c>
      <c r="D1" t="s">
        <v>143</v>
      </c>
      <c r="E1" t="s">
        <v>119</v>
      </c>
      <c r="F1" t="s">
        <v>120</v>
      </c>
      <c r="G1" s="6" t="s">
        <v>121</v>
      </c>
      <c r="I1" t="s">
        <v>123</v>
      </c>
      <c r="J1" t="s">
        <v>124</v>
      </c>
    </row>
    <row r="2" spans="1:11" x14ac:dyDescent="0.25">
      <c r="E2">
        <f>AVERAGE(E6:E119)</f>
        <v>1.6324130007802859</v>
      </c>
      <c r="F2">
        <f t="shared" ref="F2:G2" si="0">AVERAGE(F6:F119)</f>
        <v>6.2707869046819233</v>
      </c>
      <c r="G2" s="6">
        <f t="shared" si="0"/>
        <v>0.14648477120782682</v>
      </c>
      <c r="I2">
        <v>0.57395424517907845</v>
      </c>
      <c r="J2">
        <v>0.42604575482092139</v>
      </c>
      <c r="K2">
        <f>I2+J2</f>
        <v>0.99999999999999978</v>
      </c>
    </row>
    <row r="4" spans="1:11" x14ac:dyDescent="0.25">
      <c r="A4" s="1" t="s">
        <v>3</v>
      </c>
      <c r="B4">
        <f>Planificare_Segment!C2</f>
        <v>10.37</v>
      </c>
    </row>
    <row r="5" spans="1:11" x14ac:dyDescent="0.25">
      <c r="A5" s="1" t="s">
        <v>4</v>
      </c>
      <c r="B5">
        <f>Planificare_Segment!C3</f>
        <v>13.68</v>
      </c>
    </row>
    <row r="6" spans="1:11" x14ac:dyDescent="0.25">
      <c r="A6" s="1" t="s">
        <v>5</v>
      </c>
      <c r="B6">
        <f>Planificare_Segment!C4</f>
        <v>13.89</v>
      </c>
      <c r="C6">
        <f>$I$2*B5+$J$2*B4</f>
        <v>12.269788551542748</v>
      </c>
      <c r="D6">
        <f t="shared" ref="D6:D69" si="1">B6-C6</f>
        <v>1.620211448457253</v>
      </c>
      <c r="E6">
        <f t="shared" ref="E6:E69" si="2">ABS(D6)</f>
        <v>1.620211448457253</v>
      </c>
      <c r="F6">
        <f t="shared" ref="F6:F69" si="3">D6^2</f>
        <v>2.6250851377119497</v>
      </c>
      <c r="G6" s="6">
        <f t="shared" ref="G6:G69" si="4">E6/B6</f>
        <v>0.11664589261751281</v>
      </c>
    </row>
    <row r="7" spans="1:11" x14ac:dyDescent="0.25">
      <c r="A7" s="1" t="s">
        <v>6</v>
      </c>
      <c r="B7">
        <f>Planificare_Segment!C5</f>
        <v>10.68</v>
      </c>
      <c r="C7">
        <f t="shared" ref="C7:C70" si="5">$I$2*B6+$J$2*B5</f>
        <v>13.800530391487605</v>
      </c>
      <c r="D7">
        <f t="shared" si="1"/>
        <v>-3.1205303914876055</v>
      </c>
      <c r="E7">
        <f t="shared" si="2"/>
        <v>3.1205303914876055</v>
      </c>
      <c r="F7">
        <f t="shared" si="3"/>
        <v>9.7377099241977891</v>
      </c>
      <c r="G7" s="6">
        <f t="shared" si="4"/>
        <v>0.29218449358498177</v>
      </c>
    </row>
    <row r="8" spans="1:11" x14ac:dyDescent="0.25">
      <c r="A8" s="1" t="s">
        <v>7</v>
      </c>
      <c r="B8">
        <f>Planificare_Segment!C6</f>
        <v>17.475000000000001</v>
      </c>
      <c r="C8">
        <f t="shared" si="5"/>
        <v>12.047606872975155</v>
      </c>
      <c r="D8">
        <f t="shared" si="1"/>
        <v>5.4273931270248461</v>
      </c>
      <c r="E8">
        <f t="shared" si="2"/>
        <v>5.4273931270248461</v>
      </c>
      <c r="F8">
        <f t="shared" si="3"/>
        <v>29.456596155276536</v>
      </c>
      <c r="G8" s="6">
        <f t="shared" si="4"/>
        <v>0.3105804364534962</v>
      </c>
    </row>
    <row r="9" spans="1:11" x14ac:dyDescent="0.25">
      <c r="A9" s="1" t="s">
        <v>8</v>
      </c>
      <c r="B9">
        <f>Planificare_Segment!C7</f>
        <v>14.51</v>
      </c>
      <c r="C9">
        <f t="shared" si="5"/>
        <v>14.580019095991837</v>
      </c>
      <c r="D9">
        <f t="shared" si="1"/>
        <v>-7.0019095991836977E-2</v>
      </c>
      <c r="E9">
        <f t="shared" si="2"/>
        <v>7.0019095991836977E-2</v>
      </c>
      <c r="F9">
        <f t="shared" si="3"/>
        <v>4.9026738035140814E-3</v>
      </c>
      <c r="G9" s="6">
        <f t="shared" si="4"/>
        <v>4.8255751889618864E-3</v>
      </c>
    </row>
    <row r="10" spans="1:11" x14ac:dyDescent="0.25">
      <c r="A10" s="1" t="s">
        <v>9</v>
      </c>
      <c r="B10">
        <f>Planificare_Segment!C8</f>
        <v>16.100000000000001</v>
      </c>
      <c r="C10">
        <f t="shared" si="5"/>
        <v>15.77322566304403</v>
      </c>
      <c r="D10">
        <f t="shared" si="1"/>
        <v>0.32677433695597102</v>
      </c>
      <c r="E10">
        <f t="shared" si="2"/>
        <v>0.32677433695597102</v>
      </c>
      <c r="F10">
        <f t="shared" si="3"/>
        <v>0.10678146729301449</v>
      </c>
      <c r="G10" s="6">
        <f t="shared" si="4"/>
        <v>2.0296542668072733E-2</v>
      </c>
    </row>
    <row r="11" spans="1:11" x14ac:dyDescent="0.25">
      <c r="A11" s="1" t="s">
        <v>10</v>
      </c>
      <c r="B11">
        <f>Planificare_Segment!C9</f>
        <v>16.09</v>
      </c>
      <c r="C11">
        <f t="shared" si="5"/>
        <v>15.422587249834733</v>
      </c>
      <c r="D11">
        <f t="shared" si="1"/>
        <v>0.66741275016526735</v>
      </c>
      <c r="E11">
        <f t="shared" si="2"/>
        <v>0.66741275016526735</v>
      </c>
      <c r="F11">
        <f t="shared" si="3"/>
        <v>0.44543977908316557</v>
      </c>
      <c r="G11" s="6">
        <f t="shared" si="4"/>
        <v>4.1479972042589644E-2</v>
      </c>
    </row>
    <row r="12" spans="1:11" x14ac:dyDescent="0.25">
      <c r="A12" s="1" t="s">
        <v>11</v>
      </c>
      <c r="B12">
        <f>Planificare_Segment!C10</f>
        <v>16.239999999999998</v>
      </c>
      <c r="C12">
        <f t="shared" si="5"/>
        <v>16.094260457548206</v>
      </c>
      <c r="D12">
        <f t="shared" si="1"/>
        <v>0.14573954245179266</v>
      </c>
      <c r="E12">
        <f t="shared" si="2"/>
        <v>0.14573954245179266</v>
      </c>
      <c r="F12">
        <f t="shared" si="3"/>
        <v>2.1240014234057875E-2</v>
      </c>
      <c r="G12" s="6">
        <f t="shared" si="4"/>
        <v>8.9741097568837858E-3</v>
      </c>
    </row>
    <row r="13" spans="1:11" x14ac:dyDescent="0.25">
      <c r="A13" s="1" t="s">
        <v>12</v>
      </c>
      <c r="B13">
        <f>Planificare_Segment!C11</f>
        <v>16.25</v>
      </c>
      <c r="C13">
        <f t="shared" si="5"/>
        <v>16.176093136776856</v>
      </c>
      <c r="D13">
        <f t="shared" si="1"/>
        <v>7.390686322314366E-2</v>
      </c>
      <c r="E13">
        <f t="shared" si="2"/>
        <v>7.390686322314366E-2</v>
      </c>
      <c r="F13">
        <f t="shared" si="3"/>
        <v>5.4622244314844644E-3</v>
      </c>
      <c r="G13" s="6">
        <f t="shared" si="4"/>
        <v>4.5481146598857639E-3</v>
      </c>
    </row>
    <row r="14" spans="1:11" x14ac:dyDescent="0.25">
      <c r="A14" s="1" t="s">
        <v>13</v>
      </c>
      <c r="B14">
        <f>Planificare_Segment!C12</f>
        <v>16.295000000000002</v>
      </c>
      <c r="C14">
        <f t="shared" si="5"/>
        <v>16.245739542451787</v>
      </c>
      <c r="D14">
        <f t="shared" si="1"/>
        <v>4.9260457548214731E-2</v>
      </c>
      <c r="E14">
        <f t="shared" si="2"/>
        <v>4.9260457548214731E-2</v>
      </c>
      <c r="F14">
        <f t="shared" si="3"/>
        <v>2.4265926778594656E-3</v>
      </c>
      <c r="G14" s="6">
        <f t="shared" si="4"/>
        <v>3.0230412732871878E-3</v>
      </c>
    </row>
    <row r="15" spans="1:11" x14ac:dyDescent="0.25">
      <c r="A15" s="1" t="s">
        <v>14</v>
      </c>
      <c r="B15">
        <f>Planificare_Segment!C13</f>
        <v>16.5</v>
      </c>
      <c r="C15">
        <f t="shared" si="5"/>
        <v>16.275827941033057</v>
      </c>
      <c r="D15">
        <f t="shared" si="1"/>
        <v>0.2241720589669427</v>
      </c>
      <c r="E15">
        <f t="shared" si="2"/>
        <v>0.2241720589669427</v>
      </c>
      <c r="F15">
        <f t="shared" si="3"/>
        <v>5.0253112021478433E-2</v>
      </c>
      <c r="G15" s="6">
        <f t="shared" si="4"/>
        <v>1.3586185391935922E-2</v>
      </c>
    </row>
    <row r="16" spans="1:11" x14ac:dyDescent="0.25">
      <c r="A16" s="1" t="s">
        <v>15</v>
      </c>
      <c r="B16">
        <f>Planificare_Segment!C14</f>
        <v>16.420000000000002</v>
      </c>
      <c r="C16">
        <f t="shared" si="5"/>
        <v>16.412660620261708</v>
      </c>
      <c r="D16">
        <f t="shared" si="1"/>
        <v>7.3393797382941273E-3</v>
      </c>
      <c r="E16">
        <f t="shared" si="2"/>
        <v>7.3393797382941273E-3</v>
      </c>
      <c r="F16">
        <f t="shared" si="3"/>
        <v>5.3866494942882369E-5</v>
      </c>
      <c r="G16" s="6">
        <f t="shared" si="4"/>
        <v>4.4697805957942305E-4</v>
      </c>
    </row>
    <row r="17" spans="1:7" x14ac:dyDescent="0.25">
      <c r="A17" s="1" t="s">
        <v>16</v>
      </c>
      <c r="B17">
        <f>Planificare_Segment!C15</f>
        <v>11.85</v>
      </c>
      <c r="C17">
        <f t="shared" si="5"/>
        <v>16.45408366038567</v>
      </c>
      <c r="D17">
        <f t="shared" si="1"/>
        <v>-4.6040836603856707</v>
      </c>
      <c r="E17">
        <f t="shared" si="2"/>
        <v>4.6040836603856707</v>
      </c>
      <c r="F17">
        <f t="shared" si="3"/>
        <v>21.197586351830317</v>
      </c>
      <c r="G17" s="6">
        <f t="shared" si="4"/>
        <v>0.38853026669921276</v>
      </c>
    </row>
    <row r="18" spans="1:7" x14ac:dyDescent="0.25">
      <c r="A18" s="1" t="s">
        <v>17</v>
      </c>
      <c r="B18">
        <f>Planificare_Segment!C16</f>
        <v>14.925700000000001</v>
      </c>
      <c r="C18">
        <f t="shared" si="5"/>
        <v>13.79702909953161</v>
      </c>
      <c r="D18">
        <f t="shared" si="1"/>
        <v>1.128670900468391</v>
      </c>
      <c r="E18">
        <f t="shared" si="2"/>
        <v>1.128670900468391</v>
      </c>
      <c r="F18">
        <f t="shared" si="3"/>
        <v>1.2738980015641286</v>
      </c>
      <c r="G18" s="6">
        <f t="shared" si="4"/>
        <v>7.5619294268837706E-2</v>
      </c>
    </row>
    <row r="19" spans="1:7" x14ac:dyDescent="0.25">
      <c r="A19" s="1" t="s">
        <v>18</v>
      </c>
      <c r="B19">
        <f>Planificare_Segment!C17</f>
        <v>9.7149999999999999</v>
      </c>
      <c r="C19">
        <f t="shared" si="5"/>
        <v>13.61531107189729</v>
      </c>
      <c r="D19">
        <f t="shared" si="1"/>
        <v>-3.9003110718972902</v>
      </c>
      <c r="E19">
        <f t="shared" si="2"/>
        <v>3.9003110718972902</v>
      </c>
      <c r="F19">
        <f t="shared" si="3"/>
        <v>15.21242645756459</v>
      </c>
      <c r="G19" s="6">
        <f t="shared" si="4"/>
        <v>0.40147309026220179</v>
      </c>
    </row>
    <row r="20" spans="1:7" x14ac:dyDescent="0.25">
      <c r="A20" s="1" t="s">
        <v>19</v>
      </c>
      <c r="B20">
        <f>Planificare_Segment!C18</f>
        <v>13.76</v>
      </c>
      <c r="C20">
        <f t="shared" si="5"/>
        <v>11.934996614645375</v>
      </c>
      <c r="D20">
        <f t="shared" si="1"/>
        <v>1.8250033853546253</v>
      </c>
      <c r="E20">
        <f t="shared" si="2"/>
        <v>1.8250033853546253</v>
      </c>
      <c r="F20">
        <f t="shared" si="3"/>
        <v>3.3306373565558429</v>
      </c>
      <c r="G20" s="6">
        <f t="shared" si="4"/>
        <v>0.13263105998216754</v>
      </c>
    </row>
    <row r="21" spans="1:7" x14ac:dyDescent="0.25">
      <c r="A21" s="1" t="s">
        <v>20</v>
      </c>
      <c r="B21">
        <f>Planificare_Segment!C19</f>
        <v>13.244999999999999</v>
      </c>
      <c r="C21">
        <f t="shared" si="5"/>
        <v>12.036644921749371</v>
      </c>
      <c r="D21">
        <f t="shared" si="1"/>
        <v>1.2083550782506283</v>
      </c>
      <c r="E21">
        <f t="shared" si="2"/>
        <v>1.2083550782506283</v>
      </c>
      <c r="F21">
        <f t="shared" si="3"/>
        <v>1.460121995134082</v>
      </c>
      <c r="G21" s="6">
        <f t="shared" si="4"/>
        <v>9.1231036485513659E-2</v>
      </c>
    </row>
    <row r="22" spans="1:7" x14ac:dyDescent="0.25">
      <c r="A22" s="1" t="s">
        <v>21</v>
      </c>
      <c r="B22">
        <f>Planificare_Segment!C20</f>
        <v>13.395</v>
      </c>
      <c r="C22">
        <f t="shared" si="5"/>
        <v>13.464413563732771</v>
      </c>
      <c r="D22">
        <f t="shared" si="1"/>
        <v>-6.9413563732771522E-2</v>
      </c>
      <c r="E22">
        <f t="shared" si="2"/>
        <v>6.9413563732771522E-2</v>
      </c>
      <c r="F22">
        <f t="shared" si="3"/>
        <v>4.8182428300835335E-3</v>
      </c>
      <c r="G22" s="6">
        <f t="shared" si="4"/>
        <v>5.1820502973327007E-3</v>
      </c>
    </row>
    <row r="23" spans="1:7" x14ac:dyDescent="0.25">
      <c r="A23" s="1" t="s">
        <v>22</v>
      </c>
      <c r="B23">
        <f>Planificare_Segment!C21</f>
        <v>14.14</v>
      </c>
      <c r="C23">
        <f t="shared" si="5"/>
        <v>13.331093136776859</v>
      </c>
      <c r="D23">
        <f t="shared" si="1"/>
        <v>0.80890686322314131</v>
      </c>
      <c r="E23">
        <f t="shared" si="2"/>
        <v>0.80890686322314131</v>
      </c>
      <c r="F23">
        <f t="shared" si="3"/>
        <v>0.65433031336950187</v>
      </c>
      <c r="G23" s="6">
        <f t="shared" si="4"/>
        <v>5.7206991741381989E-2</v>
      </c>
    </row>
    <row r="24" spans="1:7" x14ac:dyDescent="0.25">
      <c r="A24" s="1" t="s">
        <v>23</v>
      </c>
      <c r="B24">
        <f>Planificare_Segment!C22</f>
        <v>14.256</v>
      </c>
      <c r="C24">
        <f t="shared" si="5"/>
        <v>13.822595912658411</v>
      </c>
      <c r="D24">
        <f t="shared" si="1"/>
        <v>0.43340408734158942</v>
      </c>
      <c r="E24">
        <f t="shared" si="2"/>
        <v>0.43340408734158942</v>
      </c>
      <c r="F24">
        <f t="shared" si="3"/>
        <v>0.18783910292439607</v>
      </c>
      <c r="G24" s="6">
        <f t="shared" si="4"/>
        <v>3.0401521278169853E-2</v>
      </c>
    </row>
    <row r="25" spans="1:7" x14ac:dyDescent="0.25">
      <c r="A25" s="1" t="s">
        <v>24</v>
      </c>
      <c r="B25">
        <f>Planificare_Segment!C23</f>
        <v>7.57</v>
      </c>
      <c r="C25">
        <f t="shared" si="5"/>
        <v>14.206578692440772</v>
      </c>
      <c r="D25">
        <f t="shared" si="1"/>
        <v>-6.6365786924407715</v>
      </c>
      <c r="E25">
        <f t="shared" si="2"/>
        <v>6.6365786924407715</v>
      </c>
      <c r="F25">
        <f t="shared" si="3"/>
        <v>44.044176740958861</v>
      </c>
      <c r="G25" s="6">
        <f t="shared" si="4"/>
        <v>0.87669467535545198</v>
      </c>
    </row>
    <row r="26" spans="1:7" x14ac:dyDescent="0.25">
      <c r="A26" s="1" t="s">
        <v>25</v>
      </c>
      <c r="B26">
        <f>Planificare_Segment!C24</f>
        <v>12.61</v>
      </c>
      <c r="C26">
        <f t="shared" si="5"/>
        <v>10.418541916732678</v>
      </c>
      <c r="D26">
        <f t="shared" si="1"/>
        <v>2.1914580832673209</v>
      </c>
      <c r="E26">
        <f t="shared" si="2"/>
        <v>2.1914580832673209</v>
      </c>
      <c r="F26">
        <f t="shared" si="3"/>
        <v>4.8024885307176799</v>
      </c>
      <c r="G26" s="6">
        <f t="shared" si="4"/>
        <v>0.1737873182606916</v>
      </c>
    </row>
    <row r="27" spans="1:7" x14ac:dyDescent="0.25">
      <c r="A27" s="1" t="s">
        <v>26</v>
      </c>
      <c r="B27">
        <f>Planificare_Segment!C25</f>
        <v>14.84</v>
      </c>
      <c r="C27">
        <f t="shared" si="5"/>
        <v>10.462729395702553</v>
      </c>
      <c r="D27">
        <f t="shared" si="1"/>
        <v>4.377270604297447</v>
      </c>
      <c r="E27">
        <f t="shared" si="2"/>
        <v>4.377270604297447</v>
      </c>
      <c r="F27">
        <f t="shared" si="3"/>
        <v>19.160497943246536</v>
      </c>
      <c r="G27" s="6">
        <f t="shared" si="4"/>
        <v>0.29496432643513792</v>
      </c>
    </row>
    <row r="28" spans="1:7" x14ac:dyDescent="0.25">
      <c r="A28" s="1" t="s">
        <v>27</v>
      </c>
      <c r="B28">
        <f>Planificare_Segment!C26</f>
        <v>15.54</v>
      </c>
      <c r="C28">
        <f t="shared" si="5"/>
        <v>13.889917966749342</v>
      </c>
      <c r="D28">
        <f t="shared" si="1"/>
        <v>1.6500820332506567</v>
      </c>
      <c r="E28">
        <f t="shared" si="2"/>
        <v>1.6500820332506567</v>
      </c>
      <c r="F28">
        <f t="shared" si="3"/>
        <v>2.7227707164566213</v>
      </c>
      <c r="G28" s="6">
        <f t="shared" si="4"/>
        <v>0.10618288502256479</v>
      </c>
    </row>
    <row r="29" spans="1:7" x14ac:dyDescent="0.25">
      <c r="A29" s="1" t="s">
        <v>28</v>
      </c>
      <c r="B29">
        <f>Planificare_Segment!C27</f>
        <v>15.375</v>
      </c>
      <c r="C29">
        <f t="shared" si="5"/>
        <v>15.241767971625354</v>
      </c>
      <c r="D29">
        <f t="shared" si="1"/>
        <v>0.13323202837464621</v>
      </c>
      <c r="E29">
        <f t="shared" si="2"/>
        <v>0.13323202837464621</v>
      </c>
      <c r="F29">
        <f t="shared" si="3"/>
        <v>1.7750773384822532E-2</v>
      </c>
      <c r="G29" s="6">
        <f t="shared" si="4"/>
        <v>8.6654977804647947E-3</v>
      </c>
    </row>
    <row r="30" spans="1:7" x14ac:dyDescent="0.25">
      <c r="A30" s="1" t="s">
        <v>29</v>
      </c>
      <c r="B30">
        <f>Planificare_Segment!C28</f>
        <v>15.234999999999999</v>
      </c>
      <c r="C30">
        <f t="shared" si="5"/>
        <v>15.445297549545449</v>
      </c>
      <c r="D30">
        <f t="shared" si="1"/>
        <v>-0.21029754954544977</v>
      </c>
      <c r="E30">
        <f t="shared" si="2"/>
        <v>0.21029754954544977</v>
      </c>
      <c r="F30">
        <f t="shared" si="3"/>
        <v>4.4225059344820898E-2</v>
      </c>
      <c r="G30" s="6">
        <f t="shared" si="4"/>
        <v>1.3803580541217577E-2</v>
      </c>
    </row>
    <row r="31" spans="1:7" x14ac:dyDescent="0.25">
      <c r="A31" s="1" t="s">
        <v>30</v>
      </c>
      <c r="B31">
        <f>Planificare_Segment!C29</f>
        <v>15.35</v>
      </c>
      <c r="C31">
        <f t="shared" si="5"/>
        <v>15.294646405674925</v>
      </c>
      <c r="D31">
        <f t="shared" si="1"/>
        <v>5.5353594325074695E-2</v>
      </c>
      <c r="E31">
        <f t="shared" si="2"/>
        <v>5.5353594325074695E-2</v>
      </c>
      <c r="F31">
        <f t="shared" si="3"/>
        <v>3.0640204047049416E-3</v>
      </c>
      <c r="G31" s="6">
        <f t="shared" si="4"/>
        <v>3.6060973501677329E-3</v>
      </c>
    </row>
    <row r="32" spans="1:7" x14ac:dyDescent="0.25">
      <c r="A32" s="1" t="s">
        <v>31</v>
      </c>
      <c r="B32">
        <f>Planificare_Segment!C30</f>
        <v>15.92</v>
      </c>
      <c r="C32">
        <f t="shared" si="5"/>
        <v>15.301004738195591</v>
      </c>
      <c r="D32">
        <f t="shared" si="1"/>
        <v>0.61899526180440922</v>
      </c>
      <c r="E32">
        <f t="shared" si="2"/>
        <v>0.61899526180440922</v>
      </c>
      <c r="F32">
        <f t="shared" si="3"/>
        <v>0.38315513413630914</v>
      </c>
      <c r="G32" s="6">
        <f t="shared" si="4"/>
        <v>3.8881611922387517E-2</v>
      </c>
    </row>
    <row r="33" spans="1:7" x14ac:dyDescent="0.25">
      <c r="A33" s="1" t="s">
        <v>32</v>
      </c>
      <c r="B33">
        <f>Planificare_Segment!C31</f>
        <v>16.155000000000001</v>
      </c>
      <c r="C33">
        <f t="shared" si="5"/>
        <v>15.677153919752072</v>
      </c>
      <c r="D33">
        <f t="shared" si="1"/>
        <v>0.47784608024792874</v>
      </c>
      <c r="E33">
        <f t="shared" si="2"/>
        <v>0.47784608024792874</v>
      </c>
      <c r="F33">
        <f t="shared" si="3"/>
        <v>0.22833687640830996</v>
      </c>
      <c r="G33" s="6">
        <f t="shared" si="4"/>
        <v>2.9578835050939566E-2</v>
      </c>
    </row>
    <row r="34" spans="1:7" x14ac:dyDescent="0.25">
      <c r="A34" s="1" t="s">
        <v>33</v>
      </c>
      <c r="B34">
        <f>Planificare_Segment!C32</f>
        <v>15.86</v>
      </c>
      <c r="C34">
        <f t="shared" si="5"/>
        <v>16.05487924761708</v>
      </c>
      <c r="D34">
        <f t="shared" si="1"/>
        <v>-0.19487924761708086</v>
      </c>
      <c r="E34">
        <f t="shared" si="2"/>
        <v>0.19487924761708086</v>
      </c>
      <c r="F34">
        <f t="shared" si="3"/>
        <v>3.7977921151799515E-2</v>
      </c>
      <c r="G34" s="6">
        <f t="shared" si="4"/>
        <v>1.2287468323901695E-2</v>
      </c>
    </row>
    <row r="35" spans="1:7" x14ac:dyDescent="0.25">
      <c r="A35" s="1" t="s">
        <v>34</v>
      </c>
      <c r="B35">
        <f>Planificare_Segment!C33</f>
        <v>16.52</v>
      </c>
      <c r="C35">
        <f t="shared" si="5"/>
        <v>15.98568349767217</v>
      </c>
      <c r="D35">
        <f t="shared" si="1"/>
        <v>0.53431650232782957</v>
      </c>
      <c r="E35">
        <f t="shared" si="2"/>
        <v>0.53431650232782957</v>
      </c>
      <c r="F35">
        <f t="shared" si="3"/>
        <v>0.28549412465984553</v>
      </c>
      <c r="G35" s="6">
        <f t="shared" si="4"/>
        <v>3.2343613942362563E-2</v>
      </c>
    </row>
    <row r="36" spans="1:7" x14ac:dyDescent="0.25">
      <c r="A36" s="1" t="s">
        <v>35</v>
      </c>
      <c r="B36">
        <f>Planificare_Segment!C34</f>
        <v>15.37</v>
      </c>
      <c r="C36">
        <f t="shared" si="5"/>
        <v>16.238809801818189</v>
      </c>
      <c r="D36">
        <f t="shared" si="1"/>
        <v>-0.86880980181818934</v>
      </c>
      <c r="E36">
        <f t="shared" si="2"/>
        <v>0.86880980181818934</v>
      </c>
      <c r="F36">
        <f t="shared" si="3"/>
        <v>0.75483047173536144</v>
      </c>
      <c r="G36" s="6">
        <f t="shared" si="4"/>
        <v>5.6526337138463847E-2</v>
      </c>
    </row>
    <row r="37" spans="1:7" x14ac:dyDescent="0.25">
      <c r="A37" s="1" t="s">
        <v>36</v>
      </c>
      <c r="B37">
        <f>Planificare_Segment!C35</f>
        <v>16.059999999999999</v>
      </c>
      <c r="C37">
        <f t="shared" si="5"/>
        <v>15.859952618044057</v>
      </c>
      <c r="D37">
        <f t="shared" si="1"/>
        <v>0.20004738195594207</v>
      </c>
      <c r="E37">
        <f t="shared" si="2"/>
        <v>0.20004738195594207</v>
      </c>
      <c r="F37">
        <f t="shared" si="3"/>
        <v>4.0018955027426577E-2</v>
      </c>
      <c r="G37" s="6">
        <f t="shared" si="4"/>
        <v>1.2456250433122172E-2</v>
      </c>
    </row>
    <row r="38" spans="1:7" x14ac:dyDescent="0.25">
      <c r="A38" s="1" t="s">
        <v>37</v>
      </c>
      <c r="B38">
        <f>Planificare_Segment!C36</f>
        <v>22.36</v>
      </c>
      <c r="C38">
        <f t="shared" si="5"/>
        <v>15.766028429173559</v>
      </c>
      <c r="D38">
        <f t="shared" si="1"/>
        <v>6.5939715708264401</v>
      </c>
      <c r="E38">
        <f t="shared" si="2"/>
        <v>6.5939715708264401</v>
      </c>
      <c r="F38">
        <f t="shared" si="3"/>
        <v>43.480461076867307</v>
      </c>
      <c r="G38" s="6">
        <f t="shared" si="4"/>
        <v>0.29490033858794457</v>
      </c>
    </row>
    <row r="39" spans="1:7" x14ac:dyDescent="0.25">
      <c r="A39" s="1" t="s">
        <v>38</v>
      </c>
      <c r="B39">
        <f>Planificare_Segment!C37</f>
        <v>15.45</v>
      </c>
      <c r="C39">
        <f t="shared" si="5"/>
        <v>19.675911744628191</v>
      </c>
      <c r="D39">
        <f t="shared" si="1"/>
        <v>-4.225911744628192</v>
      </c>
      <c r="E39">
        <f t="shared" si="2"/>
        <v>4.225911744628192</v>
      </c>
      <c r="F39">
        <f t="shared" si="3"/>
        <v>17.85833007338649</v>
      </c>
      <c r="G39" s="6">
        <f t="shared" si="4"/>
        <v>0.27352179576881502</v>
      </c>
    </row>
    <row r="40" spans="1:7" x14ac:dyDescent="0.25">
      <c r="A40" s="1" t="s">
        <v>39</v>
      </c>
      <c r="B40">
        <f>Planificare_Segment!C38</f>
        <v>18.355</v>
      </c>
      <c r="C40">
        <f t="shared" si="5"/>
        <v>18.393976165812564</v>
      </c>
      <c r="D40">
        <f t="shared" si="1"/>
        <v>-3.8976165812563579E-2</v>
      </c>
      <c r="E40">
        <f t="shared" si="2"/>
        <v>3.8976165812563579E-2</v>
      </c>
      <c r="F40">
        <f t="shared" si="3"/>
        <v>1.5191415014484499E-3</v>
      </c>
      <c r="G40" s="6">
        <f t="shared" si="4"/>
        <v>2.1234631333458772E-3</v>
      </c>
    </row>
    <row r="41" spans="1:7" x14ac:dyDescent="0.25">
      <c r="A41" s="1" t="s">
        <v>40</v>
      </c>
      <c r="B41">
        <f>Planificare_Segment!C39</f>
        <v>16.22</v>
      </c>
      <c r="C41">
        <f t="shared" si="5"/>
        <v>17.117337082245221</v>
      </c>
      <c r="D41">
        <f t="shared" si="1"/>
        <v>-0.89733708224522246</v>
      </c>
      <c r="E41">
        <f t="shared" si="2"/>
        <v>0.89733708224522246</v>
      </c>
      <c r="F41">
        <f t="shared" si="3"/>
        <v>0.80521383917236911</v>
      </c>
      <c r="G41" s="6">
        <f t="shared" si="4"/>
        <v>5.5322878066906445E-2</v>
      </c>
    </row>
    <row r="42" spans="1:7" x14ac:dyDescent="0.25">
      <c r="A42" s="1" t="s">
        <v>41</v>
      </c>
      <c r="B42">
        <f>Planificare_Segment!C40</f>
        <v>16.015000000000001</v>
      </c>
      <c r="C42">
        <f t="shared" si="5"/>
        <v>17.129607686542663</v>
      </c>
      <c r="D42">
        <f t="shared" si="1"/>
        <v>-1.1146076865426622</v>
      </c>
      <c r="E42">
        <f t="shared" si="2"/>
        <v>1.1146076865426622</v>
      </c>
      <c r="F42">
        <f t="shared" si="3"/>
        <v>1.2423502948999854</v>
      </c>
      <c r="G42" s="6">
        <f t="shared" si="4"/>
        <v>6.9597732534665141E-2</v>
      </c>
    </row>
    <row r="43" spans="1:7" x14ac:dyDescent="0.25">
      <c r="A43" s="1" t="s">
        <v>42</v>
      </c>
      <c r="B43">
        <f>Planificare_Segment!C41</f>
        <v>11.02</v>
      </c>
      <c r="C43">
        <f t="shared" si="5"/>
        <v>16.102339379738286</v>
      </c>
      <c r="D43">
        <f t="shared" si="1"/>
        <v>-5.0823393797382863</v>
      </c>
      <c r="E43">
        <f t="shared" si="2"/>
        <v>5.0823393797382863</v>
      </c>
      <c r="F43">
        <f t="shared" si="3"/>
        <v>25.83017357083855</v>
      </c>
      <c r="G43" s="6">
        <f t="shared" si="4"/>
        <v>0.46119232121037085</v>
      </c>
    </row>
    <row r="44" spans="1:7" x14ac:dyDescent="0.25">
      <c r="A44" s="1" t="s">
        <v>43</v>
      </c>
      <c r="B44">
        <f>Planificare_Segment!C42</f>
        <v>15.66</v>
      </c>
      <c r="C44">
        <f t="shared" si="5"/>
        <v>13.148098545330502</v>
      </c>
      <c r="D44">
        <f t="shared" si="1"/>
        <v>2.5119014546694984</v>
      </c>
      <c r="E44">
        <f t="shared" si="2"/>
        <v>2.5119014546694984</v>
      </c>
      <c r="F44">
        <f t="shared" si="3"/>
        <v>6.3096489179707422</v>
      </c>
      <c r="G44" s="6">
        <f t="shared" si="4"/>
        <v>0.16040239174134727</v>
      </c>
    </row>
    <row r="45" spans="1:7" x14ac:dyDescent="0.25">
      <c r="A45" s="1" t="s">
        <v>44</v>
      </c>
      <c r="B45">
        <f>Planificare_Segment!C43</f>
        <v>14.484999999999999</v>
      </c>
      <c r="C45">
        <f t="shared" si="5"/>
        <v>13.683147697630922</v>
      </c>
      <c r="D45">
        <f t="shared" si="1"/>
        <v>0.80185230236907756</v>
      </c>
      <c r="E45">
        <f t="shared" si="2"/>
        <v>0.80185230236907756</v>
      </c>
      <c r="F45">
        <f t="shared" si="3"/>
        <v>0.64296711481459057</v>
      </c>
      <c r="G45" s="6">
        <f t="shared" si="4"/>
        <v>5.5357425085887306E-2</v>
      </c>
    </row>
    <row r="46" spans="1:7" x14ac:dyDescent="0.25">
      <c r="A46" s="1" t="s">
        <v>45</v>
      </c>
      <c r="B46">
        <f>Planificare_Segment!C44</f>
        <v>15.035</v>
      </c>
      <c r="C46">
        <f t="shared" si="5"/>
        <v>14.985603761914579</v>
      </c>
      <c r="D46">
        <f t="shared" si="1"/>
        <v>4.9396238085421373E-2</v>
      </c>
      <c r="E46">
        <f t="shared" si="2"/>
        <v>4.9396238085421373E-2</v>
      </c>
      <c r="F46">
        <f t="shared" si="3"/>
        <v>2.4399883369916331E-3</v>
      </c>
      <c r="G46" s="6">
        <f t="shared" si="4"/>
        <v>3.2854165670383353E-3</v>
      </c>
    </row>
    <row r="47" spans="1:7" x14ac:dyDescent="0.25">
      <c r="A47" s="1" t="s">
        <v>46</v>
      </c>
      <c r="B47">
        <f>Planificare_Segment!C45</f>
        <v>14.82</v>
      </c>
      <c r="C47">
        <f t="shared" si="5"/>
        <v>14.80067483484849</v>
      </c>
      <c r="D47">
        <f t="shared" si="1"/>
        <v>1.9325165151510504E-2</v>
      </c>
      <c r="E47">
        <f t="shared" si="2"/>
        <v>1.9325165151510504E-2</v>
      </c>
      <c r="F47">
        <f t="shared" si="3"/>
        <v>3.7346200813315601E-4</v>
      </c>
      <c r="G47" s="6">
        <f t="shared" si="4"/>
        <v>1.3039922504393053E-3</v>
      </c>
    </row>
    <row r="48" spans="1:7" x14ac:dyDescent="0.25">
      <c r="A48" s="1" t="s">
        <v>47</v>
      </c>
      <c r="B48">
        <f>Planificare_Segment!C46</f>
        <v>15</v>
      </c>
      <c r="C48">
        <f t="shared" si="5"/>
        <v>14.911599837286495</v>
      </c>
      <c r="D48">
        <f t="shared" si="1"/>
        <v>8.8400162713504926E-2</v>
      </c>
      <c r="E48">
        <f t="shared" si="2"/>
        <v>8.8400162713504926E-2</v>
      </c>
      <c r="F48">
        <f t="shared" si="3"/>
        <v>7.8145887677741471E-3</v>
      </c>
      <c r="G48" s="6">
        <f t="shared" si="4"/>
        <v>5.8933441809003286E-3</v>
      </c>
    </row>
    <row r="49" spans="1:7" x14ac:dyDescent="0.25">
      <c r="A49" s="1" t="s">
        <v>48</v>
      </c>
      <c r="B49">
        <f>Planificare_Segment!C47</f>
        <v>15.24</v>
      </c>
      <c r="C49">
        <f t="shared" si="5"/>
        <v>14.923311764132233</v>
      </c>
      <c r="D49">
        <f t="shared" si="1"/>
        <v>0.31668823586776718</v>
      </c>
      <c r="E49">
        <f t="shared" si="2"/>
        <v>0.31668823586776718</v>
      </c>
      <c r="F49">
        <f t="shared" si="3"/>
        <v>0.10029143873703854</v>
      </c>
      <c r="G49" s="6">
        <f t="shared" si="4"/>
        <v>2.078006797032593E-2</v>
      </c>
    </row>
    <row r="50" spans="1:7" x14ac:dyDescent="0.25">
      <c r="A50" s="1" t="s">
        <v>49</v>
      </c>
      <c r="B50">
        <f>Planificare_Segment!C48</f>
        <v>12.925000000000001</v>
      </c>
      <c r="C50">
        <f t="shared" si="5"/>
        <v>15.137749018842976</v>
      </c>
      <c r="D50">
        <f t="shared" si="1"/>
        <v>-2.2127490188429757</v>
      </c>
      <c r="E50">
        <f t="shared" si="2"/>
        <v>2.2127490188429757</v>
      </c>
      <c r="F50">
        <f t="shared" si="3"/>
        <v>4.8962582203905516</v>
      </c>
      <c r="G50" s="6">
        <f t="shared" si="4"/>
        <v>0.17119915039404066</v>
      </c>
    </row>
    <row r="51" spans="1:7" x14ac:dyDescent="0.25">
      <c r="A51" s="1" t="s">
        <v>50</v>
      </c>
      <c r="B51">
        <f>Planificare_Segment!C49</f>
        <v>7.6875</v>
      </c>
      <c r="C51">
        <f t="shared" si="5"/>
        <v>13.911295922410432</v>
      </c>
      <c r="D51">
        <f t="shared" si="1"/>
        <v>-6.2237959224104316</v>
      </c>
      <c r="E51">
        <f t="shared" si="2"/>
        <v>6.2237959224104316</v>
      </c>
      <c r="F51">
        <f t="shared" si="3"/>
        <v>38.735635683812717</v>
      </c>
      <c r="G51" s="6">
        <f t="shared" si="4"/>
        <v>0.80959946958184481</v>
      </c>
    </row>
    <row r="52" spans="1:7" x14ac:dyDescent="0.25">
      <c r="A52" s="1" t="s">
        <v>51</v>
      </c>
      <c r="B52">
        <f>Planificare_Segment!C50</f>
        <v>14.33</v>
      </c>
      <c r="C52">
        <f t="shared" si="5"/>
        <v>9.9189146408745756</v>
      </c>
      <c r="D52">
        <f t="shared" si="1"/>
        <v>4.4110853591254244</v>
      </c>
      <c r="E52">
        <f t="shared" si="2"/>
        <v>4.4110853591254244</v>
      </c>
      <c r="F52">
        <f t="shared" si="3"/>
        <v>19.457674045490673</v>
      </c>
      <c r="G52" s="6">
        <f t="shared" si="4"/>
        <v>0.30782172778265349</v>
      </c>
    </row>
    <row r="53" spans="1:7" x14ac:dyDescent="0.25">
      <c r="A53" s="1" t="s">
        <v>52</v>
      </c>
      <c r="B53">
        <f>Planificare_Segment!C51</f>
        <v>11.5</v>
      </c>
      <c r="C53">
        <f t="shared" si="5"/>
        <v>11.499991073602027</v>
      </c>
      <c r="D53">
        <f t="shared" si="1"/>
        <v>8.9263979727860487E-6</v>
      </c>
      <c r="E53">
        <f t="shared" si="2"/>
        <v>8.9263979727860487E-6</v>
      </c>
      <c r="F53">
        <f t="shared" si="3"/>
        <v>7.968058076855888E-11</v>
      </c>
      <c r="G53" s="6">
        <f t="shared" si="4"/>
        <v>7.7620851937269986E-7</v>
      </c>
    </row>
    <row r="54" spans="1:7" x14ac:dyDescent="0.25">
      <c r="A54" s="1" t="s">
        <v>53</v>
      </c>
      <c r="B54">
        <f>Planificare_Segment!C52</f>
        <v>12.845000000000001</v>
      </c>
      <c r="C54">
        <f t="shared" si="5"/>
        <v>12.705709486143206</v>
      </c>
      <c r="D54">
        <f t="shared" si="1"/>
        <v>0.13929051385679436</v>
      </c>
      <c r="E54">
        <f t="shared" si="2"/>
        <v>0.13929051385679436</v>
      </c>
      <c r="F54">
        <f t="shared" si="3"/>
        <v>1.9401847250489823E-2</v>
      </c>
      <c r="G54" s="6">
        <f t="shared" si="4"/>
        <v>1.0843948139882783E-2</v>
      </c>
    </row>
    <row r="55" spans="1:7" x14ac:dyDescent="0.25">
      <c r="A55" s="1" t="s">
        <v>54</v>
      </c>
      <c r="B55">
        <f>Planificare_Segment!C53</f>
        <v>8.5850000000000009</v>
      </c>
      <c r="C55">
        <f t="shared" si="5"/>
        <v>12.271968459765858</v>
      </c>
      <c r="D55">
        <f t="shared" si="1"/>
        <v>-3.6869684597658576</v>
      </c>
      <c r="E55">
        <f t="shared" si="2"/>
        <v>3.6869684597658576</v>
      </c>
      <c r="F55">
        <f t="shared" si="3"/>
        <v>13.59373642330822</v>
      </c>
      <c r="G55" s="6">
        <f t="shared" si="4"/>
        <v>0.42946633194710043</v>
      </c>
    </row>
    <row r="56" spans="1:7" x14ac:dyDescent="0.25">
      <c r="A56" s="1" t="s">
        <v>55</v>
      </c>
      <c r="B56">
        <f>Planificare_Segment!C54</f>
        <v>15.345000000000001</v>
      </c>
      <c r="C56">
        <f t="shared" si="5"/>
        <v>10.399954915537124</v>
      </c>
      <c r="D56">
        <f t="shared" si="1"/>
        <v>4.9450450844628762</v>
      </c>
      <c r="E56">
        <f t="shared" si="2"/>
        <v>4.9450450844628762</v>
      </c>
      <c r="F56">
        <f t="shared" si="3"/>
        <v>24.453470887370454</v>
      </c>
      <c r="G56" s="6">
        <f t="shared" si="4"/>
        <v>0.32225774418135394</v>
      </c>
    </row>
    <row r="57" spans="1:7" x14ac:dyDescent="0.25">
      <c r="A57" s="1" t="s">
        <v>56</v>
      </c>
      <c r="B57">
        <f>Planificare_Segment!C55</f>
        <v>15.744999999999999</v>
      </c>
      <c r="C57">
        <f t="shared" si="5"/>
        <v>12.464930697410569</v>
      </c>
      <c r="D57">
        <f t="shared" si="1"/>
        <v>3.2800693025894301</v>
      </c>
      <c r="E57">
        <f t="shared" si="2"/>
        <v>3.2800693025894301</v>
      </c>
      <c r="F57">
        <f t="shared" si="3"/>
        <v>10.758854629789511</v>
      </c>
      <c r="G57" s="6">
        <f t="shared" si="4"/>
        <v>0.20832450318129123</v>
      </c>
    </row>
    <row r="58" spans="1:7" x14ac:dyDescent="0.25">
      <c r="A58" s="1" t="s">
        <v>57</v>
      </c>
      <c r="B58">
        <f>Planificare_Segment!C56</f>
        <v>15.97</v>
      </c>
      <c r="C58">
        <f t="shared" si="5"/>
        <v>15.574581698071627</v>
      </c>
      <c r="D58">
        <f t="shared" si="1"/>
        <v>0.39541830192837324</v>
      </c>
      <c r="E58">
        <f t="shared" si="2"/>
        <v>0.39541830192837324</v>
      </c>
      <c r="F58">
        <f t="shared" si="3"/>
        <v>0.15635563349991813</v>
      </c>
      <c r="G58" s="6">
        <f t="shared" si="4"/>
        <v>2.4760068999898136E-2</v>
      </c>
    </row>
    <row r="59" spans="1:7" x14ac:dyDescent="0.25">
      <c r="A59" s="1" t="s">
        <v>58</v>
      </c>
      <c r="B59">
        <f>Planificare_Segment!C57</f>
        <v>13.55</v>
      </c>
      <c r="C59">
        <f t="shared" si="5"/>
        <v>15.874139705165289</v>
      </c>
      <c r="D59">
        <f t="shared" si="1"/>
        <v>-2.3241397051652886</v>
      </c>
      <c r="E59">
        <f t="shared" si="2"/>
        <v>2.3241397051652886</v>
      </c>
      <c r="F59">
        <f t="shared" si="3"/>
        <v>5.4016253691257941</v>
      </c>
      <c r="G59" s="6">
        <f t="shared" si="4"/>
        <v>0.17152322547345303</v>
      </c>
    </row>
    <row r="60" spans="1:7" x14ac:dyDescent="0.25">
      <c r="A60" s="1" t="s">
        <v>59</v>
      </c>
      <c r="B60">
        <f>Planificare_Segment!C58</f>
        <v>16.079999999999998</v>
      </c>
      <c r="C60">
        <f t="shared" si="5"/>
        <v>14.581030726666629</v>
      </c>
      <c r="D60">
        <f t="shared" si="1"/>
        <v>1.498969273333369</v>
      </c>
      <c r="E60">
        <f t="shared" si="2"/>
        <v>1.498969273333369</v>
      </c>
      <c r="F60">
        <f t="shared" si="3"/>
        <v>2.2469088823975683</v>
      </c>
      <c r="G60" s="6">
        <f t="shared" si="4"/>
        <v>9.3219482172473209E-2</v>
      </c>
    </row>
    <row r="61" spans="1:7" x14ac:dyDescent="0.25">
      <c r="A61" s="1" t="s">
        <v>60</v>
      </c>
      <c r="B61">
        <f>Planificare_Segment!C59</f>
        <v>16.079999999999998</v>
      </c>
      <c r="C61">
        <f t="shared" si="5"/>
        <v>15.002104240303066</v>
      </c>
      <c r="D61">
        <f t="shared" si="1"/>
        <v>1.0778957596969327</v>
      </c>
      <c r="E61">
        <f t="shared" si="2"/>
        <v>1.0778957596969327</v>
      </c>
      <c r="F61">
        <f t="shared" si="3"/>
        <v>1.1618592687726277</v>
      </c>
      <c r="G61" s="6">
        <f t="shared" si="4"/>
        <v>6.7033318389112737E-2</v>
      </c>
    </row>
    <row r="62" spans="1:7" x14ac:dyDescent="0.25">
      <c r="A62" s="1" t="s">
        <v>61</v>
      </c>
      <c r="B62">
        <f>Planificare_Segment!C60</f>
        <v>16.195</v>
      </c>
      <c r="C62">
        <f t="shared" si="5"/>
        <v>16.079999999999998</v>
      </c>
      <c r="D62">
        <f t="shared" si="1"/>
        <v>0.11500000000000199</v>
      </c>
      <c r="E62">
        <f t="shared" si="2"/>
        <v>0.11500000000000199</v>
      </c>
      <c r="F62">
        <f t="shared" si="3"/>
        <v>1.3225000000000457E-2</v>
      </c>
      <c r="G62" s="6">
        <f t="shared" si="4"/>
        <v>7.1009570855203449E-3</v>
      </c>
    </row>
    <row r="63" spans="1:7" x14ac:dyDescent="0.25">
      <c r="A63" s="1" t="s">
        <v>62</v>
      </c>
      <c r="B63">
        <f>Planificare_Segment!C61</f>
        <v>15.365</v>
      </c>
      <c r="C63">
        <f t="shared" si="5"/>
        <v>16.146004738195593</v>
      </c>
      <c r="D63">
        <f t="shared" si="1"/>
        <v>-0.78100473819559291</v>
      </c>
      <c r="E63">
        <f t="shared" si="2"/>
        <v>0.78100473819559291</v>
      </c>
      <c r="F63">
        <f t="shared" si="3"/>
        <v>0.60996840108396666</v>
      </c>
      <c r="G63" s="6">
        <f t="shared" si="4"/>
        <v>5.0830116381099438E-2</v>
      </c>
    </row>
    <row r="64" spans="1:7" x14ac:dyDescent="0.25">
      <c r="A64" s="1" t="s">
        <v>63</v>
      </c>
      <c r="B64">
        <f>Planificare_Segment!C62</f>
        <v>15.63</v>
      </c>
      <c r="C64">
        <f t="shared" si="5"/>
        <v>15.718617976501363</v>
      </c>
      <c r="D64">
        <f t="shared" si="1"/>
        <v>-8.8617976501362605E-2</v>
      </c>
      <c r="E64">
        <f t="shared" si="2"/>
        <v>8.8617976501362605E-2</v>
      </c>
      <c r="F64">
        <f t="shared" si="3"/>
        <v>7.8531457591960556E-3</v>
      </c>
      <c r="G64" s="6">
        <f t="shared" si="4"/>
        <v>5.6697361805094432E-3</v>
      </c>
    </row>
    <row r="65" spans="1:7" x14ac:dyDescent="0.25">
      <c r="A65" s="1" t="s">
        <v>64</v>
      </c>
      <c r="B65">
        <f>Planificare_Segment!C63</f>
        <v>14.94</v>
      </c>
      <c r="C65">
        <f t="shared" si="5"/>
        <v>15.517097874972453</v>
      </c>
      <c r="D65">
        <f t="shared" si="1"/>
        <v>-0.57709787497245379</v>
      </c>
      <c r="E65">
        <f t="shared" si="2"/>
        <v>0.57709787497245379</v>
      </c>
      <c r="F65">
        <f t="shared" si="3"/>
        <v>0.3330419572977219</v>
      </c>
      <c r="G65" s="6">
        <f t="shared" si="4"/>
        <v>3.8627702474729173E-2</v>
      </c>
    </row>
    <row r="66" spans="1:7" x14ac:dyDescent="0.25">
      <c r="A66" s="1" t="s">
        <v>65</v>
      </c>
      <c r="B66">
        <f>Planificare_Segment!C64</f>
        <v>15.425000000000001</v>
      </c>
      <c r="C66">
        <f t="shared" si="5"/>
        <v>15.233971570826434</v>
      </c>
      <c r="D66">
        <f t="shared" si="1"/>
        <v>0.1910284291735671</v>
      </c>
      <c r="E66">
        <f t="shared" si="2"/>
        <v>0.1910284291735671</v>
      </c>
      <c r="F66">
        <f t="shared" si="3"/>
        <v>3.6491860752520547E-2</v>
      </c>
      <c r="G66" s="6">
        <f t="shared" si="4"/>
        <v>1.2384339006390088E-2</v>
      </c>
    </row>
    <row r="67" spans="1:7" x14ac:dyDescent="0.25">
      <c r="A67" s="1" t="s">
        <v>66</v>
      </c>
      <c r="B67">
        <f>Planificare_Segment!C65</f>
        <v>13.255000000000001</v>
      </c>
      <c r="C67">
        <f t="shared" si="5"/>
        <v>15.21836780891185</v>
      </c>
      <c r="D67">
        <f t="shared" si="1"/>
        <v>-1.9633678089118494</v>
      </c>
      <c r="E67">
        <f t="shared" si="2"/>
        <v>1.9633678089118494</v>
      </c>
      <c r="F67">
        <f t="shared" si="3"/>
        <v>3.8548131530713161</v>
      </c>
      <c r="G67" s="6">
        <f t="shared" si="4"/>
        <v>0.14812280716045637</v>
      </c>
    </row>
    <row r="68" spans="1:7" x14ac:dyDescent="0.25">
      <c r="A68" s="1" t="s">
        <v>67</v>
      </c>
      <c r="B68">
        <f>Planificare_Segment!C66</f>
        <v>11.5</v>
      </c>
      <c r="C68">
        <f t="shared" si="5"/>
        <v>14.179519287961398</v>
      </c>
      <c r="D68">
        <f t="shared" si="1"/>
        <v>-2.6795192879613978</v>
      </c>
      <c r="E68">
        <f t="shared" si="2"/>
        <v>2.6795192879613978</v>
      </c>
      <c r="F68">
        <f t="shared" si="3"/>
        <v>7.1798236145571561</v>
      </c>
      <c r="G68" s="6">
        <f t="shared" si="4"/>
        <v>0.23300167721403459</v>
      </c>
    </row>
    <row r="69" spans="1:7" x14ac:dyDescent="0.25">
      <c r="A69" s="1" t="s">
        <v>68</v>
      </c>
      <c r="B69">
        <f>Planificare_Segment!C67</f>
        <v>10.705</v>
      </c>
      <c r="C69">
        <f t="shared" si="5"/>
        <v>12.247710299710715</v>
      </c>
      <c r="D69">
        <f t="shared" si="1"/>
        <v>-1.5427102997107145</v>
      </c>
      <c r="E69">
        <f t="shared" si="2"/>
        <v>1.5427102997107145</v>
      </c>
      <c r="F69">
        <f t="shared" si="3"/>
        <v>2.3799550688335227</v>
      </c>
      <c r="G69" s="6">
        <f t="shared" si="4"/>
        <v>0.14411119100520453</v>
      </c>
    </row>
    <row r="70" spans="1:7" x14ac:dyDescent="0.25">
      <c r="A70" s="1" t="s">
        <v>69</v>
      </c>
      <c r="B70">
        <f>Planificare_Segment!C68</f>
        <v>14.635</v>
      </c>
      <c r="C70">
        <f t="shared" si="5"/>
        <v>11.04370637508263</v>
      </c>
      <c r="D70">
        <f t="shared" ref="D70:D118" si="6">B70-C70</f>
        <v>3.5912936249173697</v>
      </c>
      <c r="E70">
        <f t="shared" ref="E70:E118" si="7">ABS(D70)</f>
        <v>3.5912936249173697</v>
      </c>
      <c r="F70">
        <f t="shared" ref="F70:F118" si="8">D70^2</f>
        <v>12.897389900372142</v>
      </c>
      <c r="G70" s="6">
        <f t="shared" ref="G70:G118" si="9">E70/B70</f>
        <v>0.24539074990894225</v>
      </c>
    </row>
    <row r="71" spans="1:7" x14ac:dyDescent="0.25">
      <c r="A71" s="1" t="s">
        <v>70</v>
      </c>
      <c r="B71">
        <f>Planificare_Segment!C69</f>
        <v>15.57</v>
      </c>
      <c r="C71">
        <f t="shared" ref="C71:C119" si="10">$I$2*B70+$J$2*B69</f>
        <v>12.960640183553776</v>
      </c>
      <c r="D71">
        <f t="shared" si="6"/>
        <v>2.6093598164462239</v>
      </c>
      <c r="E71">
        <f t="shared" si="7"/>
        <v>2.6093598164462239</v>
      </c>
      <c r="F71">
        <f t="shared" si="8"/>
        <v>6.8087586516842711</v>
      </c>
      <c r="G71" s="6">
        <f t="shared" si="9"/>
        <v>0.16758894132602595</v>
      </c>
    </row>
    <row r="72" spans="1:7" x14ac:dyDescent="0.25">
      <c r="A72" s="1" t="s">
        <v>71</v>
      </c>
      <c r="B72">
        <f>Planificare_Segment!C70</f>
        <v>10.465</v>
      </c>
      <c r="C72">
        <f t="shared" si="10"/>
        <v>15.171647219242438</v>
      </c>
      <c r="D72">
        <f t="shared" si="6"/>
        <v>-4.7066472192424378</v>
      </c>
      <c r="E72">
        <f t="shared" si="7"/>
        <v>4.7066472192424378</v>
      </c>
      <c r="F72">
        <f t="shared" si="8"/>
        <v>22.152528046402573</v>
      </c>
      <c r="G72" s="6">
        <f t="shared" si="9"/>
        <v>0.44975128707524492</v>
      </c>
    </row>
    <row r="73" spans="1:7" x14ac:dyDescent="0.25">
      <c r="A73" s="1" t="s">
        <v>72</v>
      </c>
      <c r="B73">
        <f>Planificare_Segment!C71</f>
        <v>15.234999999999999</v>
      </c>
      <c r="C73">
        <f t="shared" si="10"/>
        <v>12.639963578360803</v>
      </c>
      <c r="D73">
        <f t="shared" si="6"/>
        <v>2.5950364216391968</v>
      </c>
      <c r="E73">
        <f t="shared" si="7"/>
        <v>2.5950364216391968</v>
      </c>
      <c r="F73">
        <f t="shared" si="8"/>
        <v>6.734214029633967</v>
      </c>
      <c r="G73" s="6">
        <f t="shared" si="9"/>
        <v>0.17033386423624527</v>
      </c>
    </row>
    <row r="74" spans="1:7" x14ac:dyDescent="0.25">
      <c r="A74" s="1" t="s">
        <v>73</v>
      </c>
      <c r="B74">
        <f>Planificare_Segment!C72</f>
        <v>15.58</v>
      </c>
      <c r="C74">
        <f t="shared" si="10"/>
        <v>13.202761749504202</v>
      </c>
      <c r="D74">
        <f t="shared" si="6"/>
        <v>2.3772382504957985</v>
      </c>
      <c r="E74">
        <f t="shared" si="7"/>
        <v>2.3772382504957985</v>
      </c>
      <c r="F74">
        <f t="shared" si="8"/>
        <v>5.6512616996203251</v>
      </c>
      <c r="G74" s="6">
        <f t="shared" si="9"/>
        <v>0.15258268616789464</v>
      </c>
    </row>
    <row r="75" spans="1:7" x14ac:dyDescent="0.25">
      <c r="A75" s="1" t="s">
        <v>74</v>
      </c>
      <c r="B75">
        <f>Planificare_Segment!C73</f>
        <v>16.12</v>
      </c>
      <c r="C75">
        <f t="shared" si="10"/>
        <v>15.43301421458678</v>
      </c>
      <c r="D75">
        <f t="shared" si="6"/>
        <v>0.68698578541322064</v>
      </c>
      <c r="E75">
        <f t="shared" si="7"/>
        <v>0.68698578541322064</v>
      </c>
      <c r="F75">
        <f t="shared" si="8"/>
        <v>0.47194946935981963</v>
      </c>
      <c r="G75" s="6">
        <f t="shared" si="9"/>
        <v>4.2616984206775468E-2</v>
      </c>
    </row>
    <row r="76" spans="1:7" x14ac:dyDescent="0.25">
      <c r="A76" s="1" t="s">
        <v>75</v>
      </c>
      <c r="B76">
        <f>Planificare_Segment!C74</f>
        <v>9.5050000000000008</v>
      </c>
      <c r="C76">
        <f t="shared" si="10"/>
        <v>15.8899352923967</v>
      </c>
      <c r="D76">
        <f t="shared" si="6"/>
        <v>-6.3849352923966993</v>
      </c>
      <c r="E76">
        <f t="shared" si="7"/>
        <v>6.3849352923966993</v>
      </c>
      <c r="F76">
        <f t="shared" si="8"/>
        <v>40.767398688092925</v>
      </c>
      <c r="G76" s="6">
        <f t="shared" si="9"/>
        <v>0.67174490188287206</v>
      </c>
    </row>
    <row r="77" spans="1:7" x14ac:dyDescent="0.25">
      <c r="A77" s="1" t="s">
        <v>76</v>
      </c>
      <c r="B77">
        <f>Planificare_Segment!C75</f>
        <v>16.376999999999999</v>
      </c>
      <c r="C77">
        <f t="shared" si="10"/>
        <v>12.323292668140393</v>
      </c>
      <c r="D77">
        <f t="shared" si="6"/>
        <v>4.0537073318596057</v>
      </c>
      <c r="E77">
        <f t="shared" si="7"/>
        <v>4.0537073318596057</v>
      </c>
      <c r="F77">
        <f t="shared" si="8"/>
        <v>16.432543132372324</v>
      </c>
      <c r="G77" s="6">
        <f t="shared" si="9"/>
        <v>0.24752441423090957</v>
      </c>
    </row>
    <row r="78" spans="1:7" x14ac:dyDescent="0.25">
      <c r="A78" s="1" t="s">
        <v>77</v>
      </c>
      <c r="B78">
        <f>Planificare_Segment!C76</f>
        <v>15.967000000000001</v>
      </c>
      <c r="C78">
        <f t="shared" si="10"/>
        <v>13.449213572870626</v>
      </c>
      <c r="D78">
        <f t="shared" si="6"/>
        <v>2.5177864271293746</v>
      </c>
      <c r="E78">
        <f t="shared" si="7"/>
        <v>2.5177864271293746</v>
      </c>
      <c r="F78">
        <f t="shared" si="8"/>
        <v>6.3392484926369015</v>
      </c>
      <c r="G78" s="6">
        <f t="shared" si="9"/>
        <v>0.1576868808874162</v>
      </c>
    </row>
    <row r="79" spans="1:7" x14ac:dyDescent="0.25">
      <c r="A79" s="1" t="s">
        <v>78</v>
      </c>
      <c r="B79">
        <f>Planificare_Segment!C77</f>
        <v>16.52</v>
      </c>
      <c r="C79">
        <f t="shared" si="10"/>
        <v>16.141678759476576</v>
      </c>
      <c r="D79">
        <f t="shared" si="6"/>
        <v>0.37832124052342309</v>
      </c>
      <c r="E79">
        <f t="shared" si="7"/>
        <v>0.37832124052342309</v>
      </c>
      <c r="F79">
        <f t="shared" si="8"/>
        <v>0.14312696103118175</v>
      </c>
      <c r="G79" s="6">
        <f t="shared" si="9"/>
        <v>2.290080148446871E-2</v>
      </c>
    </row>
    <row r="80" spans="1:7" x14ac:dyDescent="0.25">
      <c r="A80" s="1" t="s">
        <v>79</v>
      </c>
      <c r="B80">
        <f>Planificare_Segment!C78</f>
        <v>15.965</v>
      </c>
      <c r="C80">
        <f t="shared" si="10"/>
        <v>16.284396697584029</v>
      </c>
      <c r="D80">
        <f t="shared" si="6"/>
        <v>-0.319396697584029</v>
      </c>
      <c r="E80">
        <f t="shared" si="7"/>
        <v>0.319396697584029</v>
      </c>
      <c r="F80">
        <f t="shared" si="8"/>
        <v>0.10201425042758368</v>
      </c>
      <c r="G80" s="6">
        <f t="shared" si="9"/>
        <v>2.0006056848357594E-2</v>
      </c>
    </row>
    <row r="81" spans="1:7" x14ac:dyDescent="0.25">
      <c r="A81" s="1" t="s">
        <v>80</v>
      </c>
      <c r="B81">
        <f>Planificare_Segment!C79</f>
        <v>16.177</v>
      </c>
      <c r="C81">
        <f t="shared" si="10"/>
        <v>16.20145539392561</v>
      </c>
      <c r="D81">
        <f t="shared" si="6"/>
        <v>-2.4455393925610025E-2</v>
      </c>
      <c r="E81">
        <f t="shared" si="7"/>
        <v>2.4455393925610025E-2</v>
      </c>
      <c r="F81">
        <f t="shared" si="8"/>
        <v>5.9806629205676372E-4</v>
      </c>
      <c r="G81" s="6">
        <f t="shared" si="9"/>
        <v>1.5117385130500108E-3</v>
      </c>
    </row>
    <row r="82" spans="1:7" x14ac:dyDescent="0.25">
      <c r="A82" s="1" t="s">
        <v>81</v>
      </c>
      <c r="B82">
        <f>Planificare_Segment!C80</f>
        <v>15.66</v>
      </c>
      <c r="C82">
        <f t="shared" si="10"/>
        <v>16.086678299977962</v>
      </c>
      <c r="D82">
        <f t="shared" si="6"/>
        <v>-0.42667829997796147</v>
      </c>
      <c r="E82">
        <f t="shared" si="7"/>
        <v>0.42667829997796147</v>
      </c>
      <c r="F82">
        <f t="shared" si="8"/>
        <v>0.18205437167208327</v>
      </c>
      <c r="G82" s="6">
        <f t="shared" si="9"/>
        <v>2.7246379308937516E-2</v>
      </c>
    </row>
    <row r="83" spans="1:7" x14ac:dyDescent="0.25">
      <c r="A83" s="1" t="s">
        <v>82</v>
      </c>
      <c r="B83">
        <f>Planificare_Segment!C81</f>
        <v>15.574999999999999</v>
      </c>
      <c r="C83">
        <f t="shared" si="10"/>
        <v>15.880265655242415</v>
      </c>
      <c r="D83">
        <f t="shared" si="6"/>
        <v>-0.30526565524241533</v>
      </c>
      <c r="E83">
        <f t="shared" si="7"/>
        <v>0.30526565524241533</v>
      </c>
      <c r="F83">
        <f t="shared" si="8"/>
        <v>9.3187120270581181E-2</v>
      </c>
      <c r="G83" s="6">
        <f t="shared" si="9"/>
        <v>1.9599721042851709E-2</v>
      </c>
    </row>
    <row r="84" spans="1:7" x14ac:dyDescent="0.25">
      <c r="A84" s="1" t="s">
        <v>83</v>
      </c>
      <c r="B84">
        <f>Planificare_Segment!C82</f>
        <v>13.38</v>
      </c>
      <c r="C84">
        <f t="shared" si="10"/>
        <v>15.611213889159774</v>
      </c>
      <c r="D84">
        <f t="shared" si="6"/>
        <v>-2.2312138891597737</v>
      </c>
      <c r="E84">
        <f t="shared" si="7"/>
        <v>2.2312138891597737</v>
      </c>
      <c r="F84">
        <f t="shared" si="8"/>
        <v>4.9783154191794825</v>
      </c>
      <c r="G84" s="6">
        <f t="shared" si="9"/>
        <v>0.16675739081911611</v>
      </c>
    </row>
    <row r="85" spans="1:7" x14ac:dyDescent="0.25">
      <c r="A85" s="1" t="s">
        <v>84</v>
      </c>
      <c r="B85">
        <f>Planificare_Segment!C83</f>
        <v>15.898999999999999</v>
      </c>
      <c r="C85">
        <f t="shared" si="10"/>
        <v>14.31517043183192</v>
      </c>
      <c r="D85">
        <f t="shared" si="6"/>
        <v>1.5838295681680794</v>
      </c>
      <c r="E85">
        <f t="shared" si="7"/>
        <v>1.5838295681680794</v>
      </c>
      <c r="F85">
        <f t="shared" si="8"/>
        <v>2.5085161010034849</v>
      </c>
      <c r="G85" s="6">
        <f t="shared" si="9"/>
        <v>9.9618187821125831E-2</v>
      </c>
    </row>
    <row r="86" spans="1:7" x14ac:dyDescent="0.25">
      <c r="A86" s="1" t="s">
        <v>85</v>
      </c>
      <c r="B86">
        <f>Planificare_Segment!C84</f>
        <v>15.44</v>
      </c>
      <c r="C86">
        <f t="shared" si="10"/>
        <v>14.825790743606097</v>
      </c>
      <c r="D86">
        <f t="shared" si="6"/>
        <v>0.61420925639390234</v>
      </c>
      <c r="E86">
        <f t="shared" si="7"/>
        <v>0.61420925639390234</v>
      </c>
      <c r="F86">
        <f t="shared" si="8"/>
        <v>0.37725301063995048</v>
      </c>
      <c r="G86" s="6">
        <f t="shared" si="9"/>
        <v>3.9780392253491087E-2</v>
      </c>
    </row>
    <row r="87" spans="1:7" x14ac:dyDescent="0.25">
      <c r="A87" s="1" t="s">
        <v>86</v>
      </c>
      <c r="B87">
        <f>Planificare_Segment!C85</f>
        <v>12.824999999999999</v>
      </c>
      <c r="C87">
        <f t="shared" si="10"/>
        <v>15.6355550014628</v>
      </c>
      <c r="D87">
        <f t="shared" si="6"/>
        <v>-2.8105550014628005</v>
      </c>
      <c r="E87">
        <f t="shared" si="7"/>
        <v>2.8105550014628005</v>
      </c>
      <c r="F87">
        <f t="shared" si="8"/>
        <v>7.8992194162475622</v>
      </c>
      <c r="G87" s="6">
        <f t="shared" si="9"/>
        <v>0.21914658880801563</v>
      </c>
    </row>
    <row r="88" spans="1:7" x14ac:dyDescent="0.25">
      <c r="A88" s="1" t="s">
        <v>87</v>
      </c>
      <c r="B88">
        <f>Planificare_Segment!C86</f>
        <v>12.46</v>
      </c>
      <c r="C88">
        <f t="shared" si="10"/>
        <v>13.939109648856707</v>
      </c>
      <c r="D88">
        <f t="shared" si="6"/>
        <v>-1.4791096488567064</v>
      </c>
      <c r="E88">
        <f t="shared" si="7"/>
        <v>1.4791096488567064</v>
      </c>
      <c r="F88">
        <f t="shared" si="8"/>
        <v>2.1877653533410091</v>
      </c>
      <c r="G88" s="6">
        <f t="shared" si="9"/>
        <v>0.11870863955511286</v>
      </c>
    </row>
    <row r="89" spans="1:7" x14ac:dyDescent="0.25">
      <c r="A89" s="1" t="s">
        <v>88</v>
      </c>
      <c r="B89">
        <f>Planificare_Segment!C87</f>
        <v>15.19</v>
      </c>
      <c r="C89">
        <f t="shared" si="10"/>
        <v>12.615506700509634</v>
      </c>
      <c r="D89">
        <f t="shared" si="6"/>
        <v>2.5744932994903653</v>
      </c>
      <c r="E89">
        <f t="shared" si="7"/>
        <v>2.5744932994903653</v>
      </c>
      <c r="F89">
        <f t="shared" si="8"/>
        <v>6.6280157491207881</v>
      </c>
      <c r="G89" s="6">
        <f t="shared" si="9"/>
        <v>0.16948606316592268</v>
      </c>
    </row>
    <row r="90" spans="1:7" x14ac:dyDescent="0.25">
      <c r="A90" s="1" t="s">
        <v>89</v>
      </c>
      <c r="B90">
        <f>Planificare_Segment!C88</f>
        <v>13.911799999999999</v>
      </c>
      <c r="C90">
        <f t="shared" si="10"/>
        <v>14.026895089338883</v>
      </c>
      <c r="D90">
        <f t="shared" si="6"/>
        <v>-0.11509508933888313</v>
      </c>
      <c r="E90">
        <f t="shared" si="7"/>
        <v>0.11509508933888313</v>
      </c>
      <c r="F90">
        <f t="shared" si="8"/>
        <v>1.3246879589925488E-2</v>
      </c>
      <c r="G90" s="6">
        <f t="shared" si="9"/>
        <v>8.2731989633895789E-3</v>
      </c>
    </row>
    <row r="91" spans="1:7" x14ac:dyDescent="0.25">
      <c r="A91" s="1" t="s">
        <v>90</v>
      </c>
      <c r="B91">
        <f>Planificare_Segment!C89</f>
        <v>15.035</v>
      </c>
      <c r="C91">
        <f t="shared" si="10"/>
        <v>14.456371683812097</v>
      </c>
      <c r="D91">
        <f t="shared" si="6"/>
        <v>0.57862831618790267</v>
      </c>
      <c r="E91">
        <f t="shared" si="7"/>
        <v>0.57862831618790267</v>
      </c>
      <c r="F91">
        <f t="shared" si="8"/>
        <v>0.33481072829444747</v>
      </c>
      <c r="G91" s="6">
        <f t="shared" si="9"/>
        <v>3.8485421761749426E-2</v>
      </c>
    </row>
    <row r="92" spans="1:7" x14ac:dyDescent="0.25">
      <c r="A92" s="1" t="s">
        <v>91</v>
      </c>
      <c r="B92">
        <f>Planificare_Segment!C90</f>
        <v>12.615</v>
      </c>
      <c r="C92">
        <f t="shared" si="10"/>
        <v>14.556465408185138</v>
      </c>
      <c r="D92">
        <f t="shared" si="6"/>
        <v>-1.9414654081851381</v>
      </c>
      <c r="E92">
        <f t="shared" si="7"/>
        <v>1.9414654081851381</v>
      </c>
      <c r="F92">
        <f t="shared" si="8"/>
        <v>3.7692879311794849</v>
      </c>
      <c r="G92" s="6">
        <f t="shared" si="9"/>
        <v>0.15390134032383179</v>
      </c>
    </row>
    <row r="93" spans="1:7" x14ac:dyDescent="0.25">
      <c r="A93" s="1" t="s">
        <v>92</v>
      </c>
      <c r="B93">
        <f>Planificare_Segment!C91</f>
        <v>13.225</v>
      </c>
      <c r="C93">
        <f t="shared" si="10"/>
        <v>13.646030726666627</v>
      </c>
      <c r="D93">
        <f t="shared" si="6"/>
        <v>-0.42103072666662733</v>
      </c>
      <c r="E93">
        <f t="shared" si="7"/>
        <v>0.42103072666662733</v>
      </c>
      <c r="F93">
        <f t="shared" si="8"/>
        <v>0.17726687279742825</v>
      </c>
      <c r="G93" s="6">
        <f t="shared" si="9"/>
        <v>3.1835971770633451E-2</v>
      </c>
    </row>
    <row r="94" spans="1:7" x14ac:dyDescent="0.25">
      <c r="A94" s="1" t="s">
        <v>93</v>
      </c>
      <c r="B94">
        <f>Planificare_Segment!C92</f>
        <v>12.34</v>
      </c>
      <c r="C94">
        <f t="shared" si="10"/>
        <v>12.965112089559236</v>
      </c>
      <c r="D94">
        <f t="shared" si="6"/>
        <v>-0.62511208955923614</v>
      </c>
      <c r="E94">
        <f t="shared" si="7"/>
        <v>0.62511208955923614</v>
      </c>
      <c r="F94">
        <f t="shared" si="8"/>
        <v>0.39076512451311446</v>
      </c>
      <c r="G94" s="6">
        <f t="shared" si="9"/>
        <v>5.0657381649857065E-2</v>
      </c>
    </row>
    <row r="95" spans="1:7" x14ac:dyDescent="0.25">
      <c r="A95" s="1" t="s">
        <v>94</v>
      </c>
      <c r="B95">
        <f>Planificare_Segment!C93</f>
        <v>12.66</v>
      </c>
      <c r="C95">
        <f t="shared" si="10"/>
        <v>12.717050493016513</v>
      </c>
      <c r="D95">
        <f t="shared" si="6"/>
        <v>-5.7050493016513215E-2</v>
      </c>
      <c r="E95">
        <f t="shared" si="7"/>
        <v>5.7050493016513215E-2</v>
      </c>
      <c r="F95">
        <f t="shared" si="8"/>
        <v>3.2547587534272233E-3</v>
      </c>
      <c r="G95" s="6">
        <f t="shared" si="9"/>
        <v>4.5063580581763988E-3</v>
      </c>
    </row>
    <row r="96" spans="1:7" x14ac:dyDescent="0.25">
      <c r="A96" s="1" t="s">
        <v>95</v>
      </c>
      <c r="B96">
        <f>Planificare_Segment!C94</f>
        <v>12.225</v>
      </c>
      <c r="C96">
        <f t="shared" si="10"/>
        <v>12.523665358457304</v>
      </c>
      <c r="D96">
        <f t="shared" si="6"/>
        <v>-0.29866535845730446</v>
      </c>
      <c r="E96">
        <f t="shared" si="7"/>
        <v>0.29866535845730446</v>
      </c>
      <c r="F96">
        <f t="shared" si="8"/>
        <v>8.9200996342430172E-2</v>
      </c>
      <c r="G96" s="6">
        <f t="shared" si="9"/>
        <v>2.4430704168286663E-2</v>
      </c>
    </row>
    <row r="97" spans="1:7" x14ac:dyDescent="0.25">
      <c r="A97" s="1" t="s">
        <v>96</v>
      </c>
      <c r="B97">
        <f>Planificare_Segment!C95</f>
        <v>11.3925</v>
      </c>
      <c r="C97">
        <f t="shared" si="10"/>
        <v>12.410329903347099</v>
      </c>
      <c r="D97">
        <f t="shared" si="6"/>
        <v>-1.0178299033470992</v>
      </c>
      <c r="E97">
        <f t="shared" si="7"/>
        <v>1.0178299033470992</v>
      </c>
      <c r="F97">
        <f t="shared" si="8"/>
        <v>1.0359777121475653</v>
      </c>
      <c r="G97" s="6">
        <f t="shared" si="9"/>
        <v>8.9342102554057432E-2</v>
      </c>
    </row>
    <row r="98" spans="1:7" x14ac:dyDescent="0.25">
      <c r="A98" s="1" t="s">
        <v>97</v>
      </c>
      <c r="B98">
        <f>Planificare_Segment!C96</f>
        <v>8.98</v>
      </c>
      <c r="C98">
        <f t="shared" si="10"/>
        <v>11.747183090888415</v>
      </c>
      <c r="D98">
        <f t="shared" si="6"/>
        <v>-2.7671830908884143</v>
      </c>
      <c r="E98">
        <f t="shared" si="7"/>
        <v>2.7671830908884143</v>
      </c>
      <c r="F98">
        <f t="shared" si="8"/>
        <v>7.657302258498758</v>
      </c>
      <c r="G98" s="6">
        <f t="shared" si="9"/>
        <v>0.3081495646869058</v>
      </c>
    </row>
    <row r="99" spans="1:7" x14ac:dyDescent="0.25">
      <c r="A99" s="1" t="s">
        <v>98</v>
      </c>
      <c r="B99">
        <f>Planificare_Segment!C97</f>
        <v>9.0250000000000004</v>
      </c>
      <c r="C99">
        <f t="shared" si="10"/>
        <v>10.007835383505473</v>
      </c>
      <c r="D99">
        <f t="shared" si="6"/>
        <v>-0.98283538350547239</v>
      </c>
      <c r="E99">
        <f t="shared" si="7"/>
        <v>0.98283538350547239</v>
      </c>
      <c r="F99">
        <f t="shared" si="8"/>
        <v>0.96596539107034896</v>
      </c>
      <c r="G99" s="6">
        <f t="shared" si="9"/>
        <v>0.1089014275352324</v>
      </c>
    </row>
    <row r="100" spans="1:7" x14ac:dyDescent="0.25">
      <c r="A100" s="1" t="s">
        <v>99</v>
      </c>
      <c r="B100">
        <f>Planificare_Segment!C98</f>
        <v>9.31</v>
      </c>
      <c r="C100">
        <f t="shared" si="10"/>
        <v>9.0058279410330577</v>
      </c>
      <c r="D100">
        <f t="shared" si="6"/>
        <v>0.30417205896694277</v>
      </c>
      <c r="E100">
        <f t="shared" si="7"/>
        <v>0.30417205896694277</v>
      </c>
      <c r="F100">
        <f t="shared" si="8"/>
        <v>9.2520641456189309E-2</v>
      </c>
      <c r="G100" s="6">
        <f t="shared" si="9"/>
        <v>3.2671542316535206E-2</v>
      </c>
    </row>
    <row r="101" spans="1:7" x14ac:dyDescent="0.25">
      <c r="A101" s="1" t="s">
        <v>100</v>
      </c>
      <c r="B101">
        <f>Planificare_Segment!C99</f>
        <v>4.07</v>
      </c>
      <c r="C101">
        <f t="shared" si="10"/>
        <v>9.1885769598760376</v>
      </c>
      <c r="D101">
        <f t="shared" si="6"/>
        <v>-5.1185769598760373</v>
      </c>
      <c r="E101">
        <f t="shared" si="7"/>
        <v>5.1185769598760373</v>
      </c>
      <c r="F101">
        <f t="shared" si="8"/>
        <v>26.199830094173816</v>
      </c>
      <c r="G101" s="6">
        <f t="shared" si="9"/>
        <v>1.257635616677159</v>
      </c>
    </row>
    <row r="102" spans="1:7" x14ac:dyDescent="0.25">
      <c r="A102" s="1" t="s">
        <v>101</v>
      </c>
      <c r="B102">
        <f>Planificare_Segment!C100</f>
        <v>3</v>
      </c>
      <c r="C102">
        <f t="shared" si="10"/>
        <v>6.3024797552616274</v>
      </c>
      <c r="D102">
        <f t="shared" si="6"/>
        <v>-3.3024797552616274</v>
      </c>
      <c r="E102">
        <f t="shared" si="7"/>
        <v>3.3024797552616274</v>
      </c>
      <c r="F102">
        <f t="shared" si="8"/>
        <v>10.906372533912899</v>
      </c>
      <c r="G102" s="6">
        <f t="shared" si="9"/>
        <v>1.1008265850872092</v>
      </c>
    </row>
    <row r="103" spans="1:7" x14ac:dyDescent="0.25">
      <c r="A103" s="1" t="s">
        <v>102</v>
      </c>
      <c r="B103">
        <f>Planificare_Segment!C101</f>
        <v>4.5019999999999998</v>
      </c>
      <c r="C103">
        <f t="shared" si="10"/>
        <v>3.4558689576583852</v>
      </c>
      <c r="D103">
        <f t="shared" si="6"/>
        <v>1.0461310423416146</v>
      </c>
      <c r="E103">
        <f t="shared" si="7"/>
        <v>1.0461310423416146</v>
      </c>
      <c r="F103">
        <f t="shared" si="8"/>
        <v>1.0943901577507531</v>
      </c>
      <c r="G103" s="6">
        <f t="shared" si="9"/>
        <v>0.23237028928067852</v>
      </c>
    </row>
    <row r="104" spans="1:7" x14ac:dyDescent="0.25">
      <c r="A104" s="1" t="s">
        <v>103</v>
      </c>
      <c r="B104">
        <f>Planificare_Segment!C102</f>
        <v>4.7770000000000001</v>
      </c>
      <c r="C104">
        <f t="shared" si="10"/>
        <v>3.8620792762589753</v>
      </c>
      <c r="D104">
        <f t="shared" si="6"/>
        <v>0.91492072374102484</v>
      </c>
      <c r="E104">
        <f t="shared" si="7"/>
        <v>0.91492072374102484</v>
      </c>
      <c r="F104">
        <f t="shared" si="8"/>
        <v>0.83707993073080067</v>
      </c>
      <c r="G104" s="6">
        <f t="shared" si="9"/>
        <v>0.19152621388759156</v>
      </c>
    </row>
    <row r="105" spans="1:7" x14ac:dyDescent="0.25">
      <c r="A105" s="1" t="s">
        <v>104</v>
      </c>
      <c r="B105">
        <f>Planificare_Segment!C103</f>
        <v>4.9400000000000004</v>
      </c>
      <c r="C105">
        <f t="shared" si="10"/>
        <v>4.6598374174242458</v>
      </c>
      <c r="D105">
        <f t="shared" si="6"/>
        <v>0.28016258257575455</v>
      </c>
      <c r="E105">
        <f t="shared" si="7"/>
        <v>0.28016258257575455</v>
      </c>
      <c r="F105">
        <f t="shared" si="8"/>
        <v>7.8491072675516485E-2</v>
      </c>
      <c r="G105" s="6">
        <f t="shared" si="9"/>
        <v>5.6713073395901724E-2</v>
      </c>
    </row>
    <row r="106" spans="1:7" x14ac:dyDescent="0.25">
      <c r="A106" s="1" t="s">
        <v>105</v>
      </c>
      <c r="B106">
        <f>Planificare_Segment!C104</f>
        <v>4.97</v>
      </c>
      <c r="C106">
        <f t="shared" si="10"/>
        <v>4.8705545419641894</v>
      </c>
      <c r="D106">
        <f t="shared" si="6"/>
        <v>9.9445458035810397E-2</v>
      </c>
      <c r="E106">
        <f t="shared" si="7"/>
        <v>9.9445458035810397E-2</v>
      </c>
      <c r="F106">
        <f t="shared" si="8"/>
        <v>9.8893991239521264E-3</v>
      </c>
      <c r="G106" s="6">
        <f t="shared" si="9"/>
        <v>2.0009146486078551E-2</v>
      </c>
    </row>
    <row r="107" spans="1:7" x14ac:dyDescent="0.25">
      <c r="A107" s="1" t="s">
        <v>106</v>
      </c>
      <c r="B107">
        <f>Planificare_Segment!C105</f>
        <v>3.915</v>
      </c>
      <c r="C107">
        <f t="shared" si="10"/>
        <v>4.9572186273553713</v>
      </c>
      <c r="D107">
        <f t="shared" si="6"/>
        <v>-1.0422186273553713</v>
      </c>
      <c r="E107">
        <f t="shared" si="7"/>
        <v>1.0422186273553713</v>
      </c>
      <c r="F107">
        <f t="shared" si="8"/>
        <v>1.0862196672065143</v>
      </c>
      <c r="G107" s="6">
        <f t="shared" si="9"/>
        <v>0.26621165449690198</v>
      </c>
    </row>
    <row r="108" spans="1:7" x14ac:dyDescent="0.25">
      <c r="A108" s="1" t="s">
        <v>107</v>
      </c>
      <c r="B108">
        <f>Planificare_Segment!C106</f>
        <v>4.8099999999999996</v>
      </c>
      <c r="C108">
        <f t="shared" si="10"/>
        <v>4.3644782713360719</v>
      </c>
      <c r="D108">
        <f t="shared" si="6"/>
        <v>0.4455217286639277</v>
      </c>
      <c r="E108">
        <f t="shared" si="7"/>
        <v>0.4455217286639277</v>
      </c>
      <c r="F108">
        <f t="shared" si="8"/>
        <v>0.19848961071169441</v>
      </c>
      <c r="G108" s="6">
        <f t="shared" si="9"/>
        <v>9.2624060013290585E-2</v>
      </c>
    </row>
    <row r="109" spans="1:7" x14ac:dyDescent="0.25">
      <c r="A109" s="1" t="s">
        <v>108</v>
      </c>
      <c r="B109">
        <f>Planificare_Segment!C107</f>
        <v>4.79</v>
      </c>
      <c r="C109">
        <f t="shared" si="10"/>
        <v>4.428689049435274</v>
      </c>
      <c r="D109">
        <f t="shared" si="6"/>
        <v>0.36131095056472606</v>
      </c>
      <c r="E109">
        <f t="shared" si="7"/>
        <v>0.36131095056472606</v>
      </c>
      <c r="F109">
        <f t="shared" si="8"/>
        <v>0.13054560299798593</v>
      </c>
      <c r="G109" s="6">
        <f t="shared" si="9"/>
        <v>7.5430261078230906E-2</v>
      </c>
    </row>
    <row r="110" spans="1:7" x14ac:dyDescent="0.25">
      <c r="A110" s="1" t="s">
        <v>109</v>
      </c>
      <c r="B110">
        <f>Planificare_Segment!C108</f>
        <v>5.085</v>
      </c>
      <c r="C110">
        <f t="shared" si="10"/>
        <v>4.7985209150964181</v>
      </c>
      <c r="D110">
        <f t="shared" si="6"/>
        <v>0.28647908490358187</v>
      </c>
      <c r="E110">
        <f t="shared" si="7"/>
        <v>0.28647908490358187</v>
      </c>
      <c r="F110">
        <f t="shared" si="8"/>
        <v>8.2070266087193672E-2</v>
      </c>
      <c r="G110" s="6">
        <f t="shared" si="9"/>
        <v>5.6338069794214726E-2</v>
      </c>
    </row>
    <row r="111" spans="1:7" x14ac:dyDescent="0.25">
      <c r="A111" s="1" t="s">
        <v>110</v>
      </c>
      <c r="B111">
        <f>Planificare_Segment!C109</f>
        <v>4.9550000000000001</v>
      </c>
      <c r="C111">
        <f t="shared" si="10"/>
        <v>4.9593165023278267</v>
      </c>
      <c r="D111">
        <f t="shared" si="6"/>
        <v>-4.3165023278266546E-3</v>
      </c>
      <c r="E111">
        <f t="shared" si="7"/>
        <v>4.3165023278266546E-3</v>
      </c>
      <c r="F111">
        <f t="shared" si="8"/>
        <v>1.8632192346132928E-5</v>
      </c>
      <c r="G111" s="6">
        <f t="shared" si="9"/>
        <v>8.7114073215472342E-4</v>
      </c>
    </row>
    <row r="112" spans="1:7" x14ac:dyDescent="0.25">
      <c r="A112" s="1" t="s">
        <v>111</v>
      </c>
      <c r="B112">
        <f>Planificare_Segment!C110</f>
        <v>10.44</v>
      </c>
      <c r="C112">
        <f t="shared" si="10"/>
        <v>5.0103859481267188</v>
      </c>
      <c r="D112">
        <f t="shared" si="6"/>
        <v>5.4296140518732807</v>
      </c>
      <c r="E112">
        <f t="shared" si="7"/>
        <v>5.4296140518732807</v>
      </c>
      <c r="F112">
        <f t="shared" si="8"/>
        <v>29.480708752299787</v>
      </c>
      <c r="G112" s="6">
        <f t="shared" si="9"/>
        <v>0.52007797431736413</v>
      </c>
    </row>
    <row r="113" spans="1:7" x14ac:dyDescent="0.25">
      <c r="A113" s="1" t="s">
        <v>112</v>
      </c>
      <c r="B113">
        <f>Planificare_Segment!C111</f>
        <v>9.9149999999999991</v>
      </c>
      <c r="C113">
        <f t="shared" si="10"/>
        <v>8.1031390348072438</v>
      </c>
      <c r="D113">
        <f t="shared" si="6"/>
        <v>1.8118609651927553</v>
      </c>
      <c r="E113">
        <f t="shared" si="7"/>
        <v>1.8118609651927553</v>
      </c>
      <c r="F113">
        <f t="shared" si="8"/>
        <v>3.2828401571892227</v>
      </c>
      <c r="G113" s="6">
        <f t="shared" si="9"/>
        <v>0.18273938125998543</v>
      </c>
    </row>
    <row r="114" spans="1:7" x14ac:dyDescent="0.25">
      <c r="A114" s="1" t="s">
        <v>113</v>
      </c>
      <c r="B114">
        <f>Planificare_Segment!C112</f>
        <v>10.33</v>
      </c>
      <c r="C114">
        <f t="shared" si="10"/>
        <v>10.13867402128098</v>
      </c>
      <c r="D114">
        <f t="shared" si="6"/>
        <v>0.19132597871901957</v>
      </c>
      <c r="E114">
        <f t="shared" si="7"/>
        <v>0.19132597871901957</v>
      </c>
      <c r="F114">
        <f t="shared" si="8"/>
        <v>3.660563013279073E-2</v>
      </c>
      <c r="G114" s="6">
        <f t="shared" si="9"/>
        <v>1.8521391937949619E-2</v>
      </c>
    </row>
    <row r="115" spans="1:7" x14ac:dyDescent="0.25">
      <c r="A115" s="1" t="s">
        <v>114</v>
      </c>
      <c r="B115">
        <f>Planificare_Segment!C113</f>
        <v>10.119999999999999</v>
      </c>
      <c r="C115">
        <f t="shared" si="10"/>
        <v>10.153191011749316</v>
      </c>
      <c r="D115">
        <f t="shared" si="6"/>
        <v>-3.3191011749316601E-2</v>
      </c>
      <c r="E115">
        <f t="shared" si="7"/>
        <v>3.3191011749316601E-2</v>
      </c>
      <c r="F115">
        <f t="shared" si="8"/>
        <v>1.1016432609432727E-3</v>
      </c>
      <c r="G115" s="6">
        <f t="shared" si="9"/>
        <v>3.279744244003617E-3</v>
      </c>
    </row>
    <row r="116" spans="1:7" x14ac:dyDescent="0.25">
      <c r="A116" s="1" t="s">
        <v>115</v>
      </c>
      <c r="B116">
        <f>Planificare_Segment!C114</f>
        <v>10.29</v>
      </c>
      <c r="C116">
        <f t="shared" si="10"/>
        <v>10.209469608512393</v>
      </c>
      <c r="D116">
        <f t="shared" si="6"/>
        <v>8.0530391487606323E-2</v>
      </c>
      <c r="E116">
        <f t="shared" si="7"/>
        <v>8.0530391487606323E-2</v>
      </c>
      <c r="F116">
        <f t="shared" si="8"/>
        <v>6.4851439531471372E-3</v>
      </c>
      <c r="G116" s="6">
        <f t="shared" si="9"/>
        <v>7.8260827490385168E-3</v>
      </c>
    </row>
    <row r="117" spans="1:7" x14ac:dyDescent="0.25">
      <c r="A117" s="1" t="s">
        <v>116</v>
      </c>
      <c r="B117">
        <f>Planificare_Segment!C115</f>
        <v>9.8049999999999997</v>
      </c>
      <c r="C117">
        <f t="shared" si="10"/>
        <v>10.217572221680442</v>
      </c>
      <c r="D117">
        <f t="shared" si="6"/>
        <v>-0.41257222168044194</v>
      </c>
      <c r="E117">
        <f t="shared" si="7"/>
        <v>0.41257222168044194</v>
      </c>
      <c r="F117">
        <f t="shared" si="8"/>
        <v>0.17021583810233573</v>
      </c>
      <c r="G117" s="6">
        <f t="shared" si="9"/>
        <v>4.2077738060218459E-2</v>
      </c>
    </row>
    <row r="118" spans="1:7" x14ac:dyDescent="0.25">
      <c r="A118" s="1" t="s">
        <v>117</v>
      </c>
      <c r="B118">
        <f>Planificare_Segment!C116</f>
        <v>9.5500000000000007</v>
      </c>
      <c r="C118">
        <f t="shared" si="10"/>
        <v>10.011632191088143</v>
      </c>
      <c r="D118">
        <f t="shared" si="6"/>
        <v>-0.46163219108814246</v>
      </c>
      <c r="E118">
        <f t="shared" si="7"/>
        <v>0.46163219108814246</v>
      </c>
      <c r="F118">
        <f t="shared" si="8"/>
        <v>0.21310427984883928</v>
      </c>
      <c r="G118" s="6">
        <f t="shared" si="9"/>
        <v>4.8338449328601304E-2</v>
      </c>
    </row>
    <row r="119" spans="1:7" x14ac:dyDescent="0.25">
      <c r="A119" s="1"/>
      <c r="C119">
        <f t="shared" si="10"/>
        <v>9.6586416674793334</v>
      </c>
      <c r="D119">
        <f>B119-C119</f>
        <v>-9.6586416674793334</v>
      </c>
      <c r="E119">
        <f>ABS(D119)</f>
        <v>9.6586416674793334</v>
      </c>
      <c r="F119">
        <f>D119^2</f>
        <v>93.289358860767962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9"/>
  <sheetViews>
    <sheetView workbookViewId="0">
      <selection activeCell="E2" sqref="E2"/>
    </sheetView>
  </sheetViews>
  <sheetFormatPr defaultRowHeight="15" x14ac:dyDescent="0.25"/>
  <cols>
    <col min="1" max="1" width="13" bestFit="1" customWidth="1"/>
    <col min="2" max="2" width="18" bestFit="1" customWidth="1"/>
    <col min="3" max="3" width="10.7109375" bestFit="1" customWidth="1"/>
    <col min="4" max="4" width="9" bestFit="1" customWidth="1"/>
    <col min="5" max="5" width="8" bestFit="1" customWidth="1"/>
    <col min="6" max="6" width="12" bestFit="1" customWidth="1"/>
    <col min="7" max="7" width="9.140625" style="6"/>
  </cols>
  <sheetData>
    <row r="1" spans="1:11" x14ac:dyDescent="0.25">
      <c r="A1" t="s">
        <v>0</v>
      </c>
      <c r="B1" t="s">
        <v>141</v>
      </c>
      <c r="C1" t="s">
        <v>142</v>
      </c>
      <c r="D1" t="s">
        <v>143</v>
      </c>
      <c r="E1" t="s">
        <v>119</v>
      </c>
      <c r="F1" t="s">
        <v>120</v>
      </c>
      <c r="G1" s="6" t="s">
        <v>121</v>
      </c>
      <c r="I1" t="s">
        <v>123</v>
      </c>
      <c r="J1" t="s">
        <v>124</v>
      </c>
    </row>
    <row r="2" spans="1:11" x14ac:dyDescent="0.25">
      <c r="E2" s="11">
        <f>AVERAGE(E6:E118)</f>
        <v>1.5699932008921305</v>
      </c>
      <c r="F2" s="11">
        <f>AVERAGE(F6:F118)</f>
        <v>5.4805385528523765</v>
      </c>
      <c r="G2" s="6">
        <f>AVERAGE(G6:G118)</f>
        <v>0.14789648346303827</v>
      </c>
      <c r="I2">
        <v>0.52115503918470252</v>
      </c>
      <c r="J2">
        <v>0.47884496081529732</v>
      </c>
      <c r="K2">
        <f>I2+J2</f>
        <v>0.99999999999999978</v>
      </c>
    </row>
    <row r="4" spans="1:11" x14ac:dyDescent="0.25">
      <c r="A4" s="1" t="s">
        <v>3</v>
      </c>
      <c r="B4">
        <f>Planificare_Segment!C2</f>
        <v>10.37</v>
      </c>
    </row>
    <row r="5" spans="1:11" x14ac:dyDescent="0.25">
      <c r="A5" s="1" t="s">
        <v>4</v>
      </c>
      <c r="B5">
        <f>Planificare_Segment!C3</f>
        <v>13.68</v>
      </c>
    </row>
    <row r="6" spans="1:11" x14ac:dyDescent="0.25">
      <c r="A6" s="1" t="s">
        <v>5</v>
      </c>
      <c r="B6">
        <f>Planificare_Segment!C4</f>
        <v>13.89</v>
      </c>
      <c r="C6">
        <f>$I$2*B5+$J$2*B4</f>
        <v>12.095023179701364</v>
      </c>
      <c r="D6">
        <f t="shared" ref="D6:D69" si="0">B6-C6</f>
        <v>1.7949768202986363</v>
      </c>
      <c r="E6">
        <f t="shared" ref="E6:E69" si="1">ABS(D6)</f>
        <v>1.7949768202986363</v>
      </c>
      <c r="F6">
        <f t="shared" ref="F6:F69" si="2">D6^2</f>
        <v>3.2219417854094026</v>
      </c>
      <c r="G6" s="6">
        <f t="shared" ref="G6:G69" si="3">E6/B6</f>
        <v>0.12922799282207603</v>
      </c>
    </row>
    <row r="7" spans="1:11" x14ac:dyDescent="0.25">
      <c r="A7" s="1" t="s">
        <v>6</v>
      </c>
      <c r="B7">
        <f>Planificare_Segment!C5</f>
        <v>10.68</v>
      </c>
      <c r="C7">
        <f t="shared" ref="C7:C70" si="4">$I$2*B6+$J$2*B5</f>
        <v>13.789442558228785</v>
      </c>
      <c r="D7">
        <f t="shared" si="0"/>
        <v>-3.1094425582287855</v>
      </c>
      <c r="E7">
        <f t="shared" si="1"/>
        <v>3.1094425582287855</v>
      </c>
      <c r="F7">
        <f t="shared" si="2"/>
        <v>9.6686330229243733</v>
      </c>
      <c r="G7" s="6">
        <f t="shared" si="3"/>
        <v>0.29114630695026084</v>
      </c>
    </row>
    <row r="8" spans="1:11" x14ac:dyDescent="0.25">
      <c r="A8" s="1" t="s">
        <v>7</v>
      </c>
      <c r="B8">
        <f>Planificare_Segment!C6</f>
        <v>17.475000000000001</v>
      </c>
      <c r="C8">
        <f t="shared" si="4"/>
        <v>12.217092324217102</v>
      </c>
      <c r="D8">
        <f t="shared" si="0"/>
        <v>5.2579076757828993</v>
      </c>
      <c r="E8">
        <f t="shared" si="1"/>
        <v>5.2579076757828993</v>
      </c>
      <c r="F8">
        <f t="shared" si="2"/>
        <v>27.645593127056731</v>
      </c>
      <c r="G8" s="6">
        <f t="shared" si="3"/>
        <v>0.30088169818500138</v>
      </c>
    </row>
    <row r="9" spans="1:11" x14ac:dyDescent="0.25">
      <c r="A9" s="1" t="s">
        <v>8</v>
      </c>
      <c r="B9">
        <f>Planificare_Segment!C7</f>
        <v>14.51</v>
      </c>
      <c r="C9">
        <f t="shared" si="4"/>
        <v>14.221248491260052</v>
      </c>
      <c r="D9">
        <f t="shared" si="0"/>
        <v>0.28875150873994748</v>
      </c>
      <c r="E9">
        <f t="shared" si="1"/>
        <v>0.28875150873994748</v>
      </c>
      <c r="F9">
        <f t="shared" si="2"/>
        <v>8.3377433799595974E-2</v>
      </c>
      <c r="G9" s="6">
        <f t="shared" si="3"/>
        <v>1.9900172897308579E-2</v>
      </c>
    </row>
    <row r="10" spans="1:11" x14ac:dyDescent="0.25">
      <c r="A10" s="1" t="s">
        <v>9</v>
      </c>
      <c r="B10">
        <f>Planificare_Segment!C8</f>
        <v>16.100000000000001</v>
      </c>
      <c r="C10">
        <f t="shared" si="4"/>
        <v>15.929775308817355</v>
      </c>
      <c r="D10">
        <f t="shared" si="0"/>
        <v>0.17022469118264638</v>
      </c>
      <c r="E10">
        <f t="shared" si="1"/>
        <v>0.17022469118264638</v>
      </c>
      <c r="F10">
        <f t="shared" si="2"/>
        <v>2.897644548822733E-2</v>
      </c>
      <c r="G10" s="6">
        <f t="shared" si="3"/>
        <v>1.0572962185257538E-2</v>
      </c>
    </row>
    <row r="11" spans="1:11" x14ac:dyDescent="0.25">
      <c r="A11" s="1" t="s">
        <v>10</v>
      </c>
      <c r="B11">
        <f>Planificare_Segment!C9</f>
        <v>16.09</v>
      </c>
      <c r="C11">
        <f t="shared" si="4"/>
        <v>15.338636512303674</v>
      </c>
      <c r="D11">
        <f t="shared" si="0"/>
        <v>0.75136348769632555</v>
      </c>
      <c r="E11">
        <f t="shared" si="1"/>
        <v>0.75136348769632555</v>
      </c>
      <c r="F11">
        <f t="shared" si="2"/>
        <v>0.56454709064318631</v>
      </c>
      <c r="G11" s="6">
        <f t="shared" si="3"/>
        <v>4.6697544294364547E-2</v>
      </c>
    </row>
    <row r="12" spans="1:11" x14ac:dyDescent="0.25">
      <c r="A12" s="1" t="s">
        <v>11</v>
      </c>
      <c r="B12">
        <f>Planificare_Segment!C10</f>
        <v>16.239999999999998</v>
      </c>
      <c r="C12">
        <f t="shared" si="4"/>
        <v>16.094788449608153</v>
      </c>
      <c r="D12">
        <f t="shared" si="0"/>
        <v>0.14521155039184563</v>
      </c>
      <c r="E12">
        <f t="shared" si="1"/>
        <v>0.14521155039184563</v>
      </c>
      <c r="F12">
        <f t="shared" si="2"/>
        <v>2.1086394367203522E-2</v>
      </c>
      <c r="G12" s="6">
        <f t="shared" si="3"/>
        <v>8.9415979305323672E-3</v>
      </c>
    </row>
    <row r="13" spans="1:11" x14ac:dyDescent="0.25">
      <c r="A13" s="1" t="s">
        <v>12</v>
      </c>
      <c r="B13">
        <f>Planificare_Segment!C11</f>
        <v>16.25</v>
      </c>
      <c r="C13">
        <f t="shared" si="4"/>
        <v>16.168173255877701</v>
      </c>
      <c r="D13">
        <f t="shared" si="0"/>
        <v>8.1826744122299289E-2</v>
      </c>
      <c r="E13">
        <f t="shared" si="1"/>
        <v>8.1826744122299289E-2</v>
      </c>
      <c r="F13">
        <f t="shared" si="2"/>
        <v>6.6956160536562415E-3</v>
      </c>
      <c r="G13" s="6">
        <f t="shared" si="3"/>
        <v>5.0354919459876489E-3</v>
      </c>
    </row>
    <row r="14" spans="1:11" x14ac:dyDescent="0.25">
      <c r="A14" s="1" t="s">
        <v>13</v>
      </c>
      <c r="B14">
        <f>Planificare_Segment!C12</f>
        <v>16.295000000000002</v>
      </c>
      <c r="C14">
        <f t="shared" si="4"/>
        <v>16.245211550391844</v>
      </c>
      <c r="D14">
        <f t="shared" si="0"/>
        <v>4.9788449608158203E-2</v>
      </c>
      <c r="E14">
        <f t="shared" si="1"/>
        <v>4.9788449608158203E-2</v>
      </c>
      <c r="F14">
        <f t="shared" si="2"/>
        <v>2.4788897143841089E-3</v>
      </c>
      <c r="G14" s="6">
        <f t="shared" si="3"/>
        <v>3.05544336349544E-3</v>
      </c>
    </row>
    <row r="15" spans="1:11" x14ac:dyDescent="0.25">
      <c r="A15" s="1" t="s">
        <v>14</v>
      </c>
      <c r="B15">
        <f>Planificare_Segment!C13</f>
        <v>16.5</v>
      </c>
      <c r="C15">
        <f t="shared" si="4"/>
        <v>16.273451976763312</v>
      </c>
      <c r="D15">
        <f t="shared" si="0"/>
        <v>0.22654802323668832</v>
      </c>
      <c r="E15">
        <f t="shared" si="1"/>
        <v>0.22654802323668832</v>
      </c>
      <c r="F15">
        <f t="shared" si="2"/>
        <v>5.1324006832451072E-2</v>
      </c>
      <c r="G15" s="6">
        <f t="shared" si="3"/>
        <v>1.3730183226465959E-2</v>
      </c>
    </row>
    <row r="16" spans="1:11" x14ac:dyDescent="0.25">
      <c r="A16" s="1" t="s">
        <v>15</v>
      </c>
      <c r="B16">
        <f>Planificare_Segment!C14</f>
        <v>16.420000000000002</v>
      </c>
      <c r="C16">
        <f t="shared" si="4"/>
        <v>16.401836783032863</v>
      </c>
      <c r="D16">
        <f t="shared" si="0"/>
        <v>1.8163216967138851E-2</v>
      </c>
      <c r="E16">
        <f t="shared" si="1"/>
        <v>1.8163216967138851E-2</v>
      </c>
      <c r="F16">
        <f t="shared" si="2"/>
        <v>3.2990245059536064E-4</v>
      </c>
      <c r="G16" s="6">
        <f t="shared" si="3"/>
        <v>1.1061642489122319E-3</v>
      </c>
    </row>
    <row r="17" spans="1:7" x14ac:dyDescent="0.25">
      <c r="A17" s="1" t="s">
        <v>16</v>
      </c>
      <c r="B17">
        <f>Planificare_Segment!C15</f>
        <v>11.85</v>
      </c>
      <c r="C17">
        <f t="shared" si="4"/>
        <v>16.458307596865222</v>
      </c>
      <c r="D17">
        <f t="shared" si="0"/>
        <v>-4.6083075968652221</v>
      </c>
      <c r="E17">
        <f t="shared" si="1"/>
        <v>4.6083075968652221</v>
      </c>
      <c r="F17">
        <f t="shared" si="2"/>
        <v>21.236498907325718</v>
      </c>
      <c r="G17" s="6">
        <f t="shared" si="3"/>
        <v>0.38888671703503985</v>
      </c>
    </row>
    <row r="18" spans="1:7" x14ac:dyDescent="0.25">
      <c r="A18" s="1" t="s">
        <v>17</v>
      </c>
      <c r="B18">
        <f>Planificare_Segment!C16</f>
        <v>14.925700000000001</v>
      </c>
      <c r="C18">
        <f t="shared" si="4"/>
        <v>14.038321470925908</v>
      </c>
      <c r="D18">
        <f t="shared" si="0"/>
        <v>0.88737852907409298</v>
      </c>
      <c r="E18">
        <f t="shared" si="1"/>
        <v>0.88737852907409298</v>
      </c>
      <c r="F18">
        <f t="shared" si="2"/>
        <v>0.78744065386170092</v>
      </c>
      <c r="G18" s="6">
        <f t="shared" si="3"/>
        <v>5.9453059425962795E-2</v>
      </c>
    </row>
    <row r="19" spans="1:7" x14ac:dyDescent="0.25">
      <c r="A19" s="1" t="s">
        <v>18</v>
      </c>
      <c r="B19">
        <f>Planificare_Segment!C17</f>
        <v>9.7149999999999999</v>
      </c>
      <c r="C19">
        <f t="shared" si="4"/>
        <v>13.452916554020387</v>
      </c>
      <c r="D19">
        <f t="shared" si="0"/>
        <v>-3.7379165540203871</v>
      </c>
      <c r="E19">
        <f t="shared" si="1"/>
        <v>3.7379165540203871</v>
      </c>
      <c r="F19">
        <f t="shared" si="2"/>
        <v>13.972020164819646</v>
      </c>
      <c r="G19" s="6">
        <f t="shared" si="3"/>
        <v>0.38475723664646289</v>
      </c>
    </row>
    <row r="20" spans="1:7" x14ac:dyDescent="0.25">
      <c r="A20" s="1" t="s">
        <v>19</v>
      </c>
      <c r="B20">
        <f>Planificare_Segment!C18</f>
        <v>13.76</v>
      </c>
      <c r="C20">
        <f t="shared" si="4"/>
        <v>12.210117437320267</v>
      </c>
      <c r="D20">
        <f t="shared" si="0"/>
        <v>1.5498825626797323</v>
      </c>
      <c r="E20">
        <f t="shared" si="1"/>
        <v>1.5498825626797323</v>
      </c>
      <c r="F20">
        <f t="shared" si="2"/>
        <v>2.4021359580986945</v>
      </c>
      <c r="G20" s="6">
        <f t="shared" si="3"/>
        <v>0.11263681414823637</v>
      </c>
    </row>
    <row r="21" spans="1:7" x14ac:dyDescent="0.25">
      <c r="A21" s="1" t="s">
        <v>20</v>
      </c>
      <c r="B21">
        <f>Planificare_Segment!C19</f>
        <v>13.244999999999999</v>
      </c>
      <c r="C21">
        <f t="shared" si="4"/>
        <v>11.823072133502119</v>
      </c>
      <c r="D21">
        <f t="shared" si="0"/>
        <v>1.4219278664978798</v>
      </c>
      <c r="E21">
        <f t="shared" si="1"/>
        <v>1.4219278664978798</v>
      </c>
      <c r="F21">
        <f t="shared" si="2"/>
        <v>2.0218788575232125</v>
      </c>
      <c r="G21" s="6">
        <f t="shared" si="3"/>
        <v>0.1073558223101457</v>
      </c>
    </row>
    <row r="22" spans="1:7" x14ac:dyDescent="0.25">
      <c r="A22" s="1" t="s">
        <v>21</v>
      </c>
      <c r="B22">
        <f>Planificare_Segment!C20</f>
        <v>13.395</v>
      </c>
      <c r="C22">
        <f t="shared" si="4"/>
        <v>13.491605154819876</v>
      </c>
      <c r="D22">
        <f t="shared" si="0"/>
        <v>-9.6605154819876304E-2</v>
      </c>
      <c r="E22">
        <f t="shared" si="1"/>
        <v>9.6605154819876304E-2</v>
      </c>
      <c r="F22">
        <f t="shared" si="2"/>
        <v>9.3325559377722706E-3</v>
      </c>
      <c r="G22" s="6">
        <f t="shared" si="3"/>
        <v>7.2120309682625087E-3</v>
      </c>
    </row>
    <row r="23" spans="1:7" x14ac:dyDescent="0.25">
      <c r="A23" s="1" t="s">
        <v>22</v>
      </c>
      <c r="B23">
        <f>Planificare_Segment!C21</f>
        <v>14.14</v>
      </c>
      <c r="C23">
        <f t="shared" si="4"/>
        <v>13.323173255877702</v>
      </c>
      <c r="D23">
        <f t="shared" si="0"/>
        <v>0.81682674412229872</v>
      </c>
      <c r="E23">
        <f t="shared" si="1"/>
        <v>0.81682674412229872</v>
      </c>
      <c r="F23">
        <f t="shared" si="2"/>
        <v>0.6672059299134353</v>
      </c>
      <c r="G23" s="6">
        <f t="shared" si="3"/>
        <v>5.7767096472581235E-2</v>
      </c>
    </row>
    <row r="24" spans="1:7" x14ac:dyDescent="0.25">
      <c r="A24" s="1" t="s">
        <v>23</v>
      </c>
      <c r="B24">
        <f>Planificare_Segment!C22</f>
        <v>14.256</v>
      </c>
      <c r="C24">
        <f t="shared" si="4"/>
        <v>13.783260504192601</v>
      </c>
      <c r="D24">
        <f t="shared" si="0"/>
        <v>0.47273949580739938</v>
      </c>
      <c r="E24">
        <f t="shared" si="1"/>
        <v>0.47273949580739938</v>
      </c>
      <c r="F24">
        <f t="shared" si="2"/>
        <v>0.22348263089623419</v>
      </c>
      <c r="G24" s="6">
        <f t="shared" si="3"/>
        <v>3.3160739043728911E-2</v>
      </c>
    </row>
    <row r="25" spans="1:7" x14ac:dyDescent="0.25">
      <c r="A25" s="1" t="s">
        <v>24</v>
      </c>
      <c r="B25">
        <f>Planificare_Segment!C23</f>
        <v>7.57</v>
      </c>
      <c r="C25">
        <f t="shared" si="4"/>
        <v>14.200453984545423</v>
      </c>
      <c r="D25">
        <f t="shared" si="0"/>
        <v>-6.6304539845454222</v>
      </c>
      <c r="E25">
        <f t="shared" si="1"/>
        <v>6.6304539845454222</v>
      </c>
      <c r="F25">
        <f t="shared" si="2"/>
        <v>43.962920041174264</v>
      </c>
      <c r="G25" s="6">
        <f t="shared" si="3"/>
        <v>0.87588559901524732</v>
      </c>
    </row>
    <row r="26" spans="1:7" x14ac:dyDescent="0.25">
      <c r="A26" s="1" t="s">
        <v>25</v>
      </c>
      <c r="B26">
        <f>Planificare_Segment!C24</f>
        <v>12.61</v>
      </c>
      <c r="C26">
        <f t="shared" si="4"/>
        <v>10.771557408011077</v>
      </c>
      <c r="D26">
        <f t="shared" si="0"/>
        <v>1.8384425919889225</v>
      </c>
      <c r="E26">
        <f t="shared" si="1"/>
        <v>1.8384425919889225</v>
      </c>
      <c r="F26">
        <f t="shared" si="2"/>
        <v>3.3798711640389478</v>
      </c>
      <c r="G26" s="6">
        <f t="shared" si="3"/>
        <v>0.14579243394043795</v>
      </c>
    </row>
    <row r="27" spans="1:7" x14ac:dyDescent="0.25">
      <c r="A27" s="1" t="s">
        <v>26</v>
      </c>
      <c r="B27">
        <f>Planificare_Segment!C25</f>
        <v>14.84</v>
      </c>
      <c r="C27">
        <f t="shared" si="4"/>
        <v>10.196621397490899</v>
      </c>
      <c r="D27">
        <f t="shared" si="0"/>
        <v>4.6433786025091006</v>
      </c>
      <c r="E27">
        <f t="shared" si="1"/>
        <v>4.6433786025091006</v>
      </c>
      <c r="F27">
        <f t="shared" si="2"/>
        <v>21.560964846239369</v>
      </c>
      <c r="G27" s="6">
        <f t="shared" si="3"/>
        <v>0.31289613224454854</v>
      </c>
    </row>
    <row r="28" spans="1:7" x14ac:dyDescent="0.25">
      <c r="A28" s="1" t="s">
        <v>27</v>
      </c>
      <c r="B28">
        <f>Planificare_Segment!C26</f>
        <v>15.54</v>
      </c>
      <c r="C28">
        <f t="shared" si="4"/>
        <v>13.772175737381884</v>
      </c>
      <c r="D28">
        <f t="shared" si="0"/>
        <v>1.7678242626181149</v>
      </c>
      <c r="E28">
        <f t="shared" si="1"/>
        <v>1.7678242626181149</v>
      </c>
      <c r="F28">
        <f t="shared" si="2"/>
        <v>3.1252026235012815</v>
      </c>
      <c r="G28" s="6">
        <f t="shared" si="3"/>
        <v>0.11375960505908075</v>
      </c>
    </row>
    <row r="29" spans="1:7" x14ac:dyDescent="0.25">
      <c r="A29" s="1" t="s">
        <v>28</v>
      </c>
      <c r="B29">
        <f>Planificare_Segment!C27</f>
        <v>15.375</v>
      </c>
      <c r="C29">
        <f t="shared" si="4"/>
        <v>15.204808527429289</v>
      </c>
      <c r="D29">
        <f t="shared" si="0"/>
        <v>0.17019147257071054</v>
      </c>
      <c r="E29">
        <f t="shared" si="1"/>
        <v>0.17019147257071054</v>
      </c>
      <c r="F29">
        <f t="shared" si="2"/>
        <v>2.8965137335786921E-2</v>
      </c>
      <c r="G29" s="6">
        <f t="shared" si="3"/>
        <v>1.1069364069639711E-2</v>
      </c>
    </row>
    <row r="30" spans="1:7" x14ac:dyDescent="0.25">
      <c r="A30" s="1" t="s">
        <v>29</v>
      </c>
      <c r="B30">
        <f>Planificare_Segment!C28</f>
        <v>15.234999999999999</v>
      </c>
      <c r="C30">
        <f t="shared" si="4"/>
        <v>15.454009418534522</v>
      </c>
      <c r="D30">
        <f t="shared" si="0"/>
        <v>-0.21900941853452238</v>
      </c>
      <c r="E30">
        <f t="shared" si="1"/>
        <v>0.21900941853452238</v>
      </c>
      <c r="F30">
        <f t="shared" si="2"/>
        <v>4.7965125406829595E-2</v>
      </c>
      <c r="G30" s="6">
        <f t="shared" si="3"/>
        <v>1.4375413097113383E-2</v>
      </c>
    </row>
    <row r="31" spans="1:7" x14ac:dyDescent="0.25">
      <c r="A31" s="1" t="s">
        <v>30</v>
      </c>
      <c r="B31">
        <f>Planificare_Segment!C29</f>
        <v>15.35</v>
      </c>
      <c r="C31">
        <f t="shared" si="4"/>
        <v>15.302038294514139</v>
      </c>
      <c r="D31">
        <f t="shared" si="0"/>
        <v>4.7961705485860762E-2</v>
      </c>
      <c r="E31">
        <f t="shared" si="1"/>
        <v>4.7961705485860762E-2</v>
      </c>
      <c r="F31">
        <f t="shared" si="2"/>
        <v>2.3003251931124464E-3</v>
      </c>
      <c r="G31" s="6">
        <f t="shared" si="3"/>
        <v>3.1245410739974438E-3</v>
      </c>
    </row>
    <row r="32" spans="1:7" x14ac:dyDescent="0.25">
      <c r="A32" s="1" t="s">
        <v>31</v>
      </c>
      <c r="B32">
        <f>Planificare_Segment!C30</f>
        <v>15.92</v>
      </c>
      <c r="C32">
        <f t="shared" si="4"/>
        <v>15.294932829506237</v>
      </c>
      <c r="D32">
        <f t="shared" si="0"/>
        <v>0.6250671704937627</v>
      </c>
      <c r="E32">
        <f t="shared" si="1"/>
        <v>0.6250671704937627</v>
      </c>
      <c r="F32">
        <f t="shared" si="2"/>
        <v>0.39070896762907859</v>
      </c>
      <c r="G32" s="6">
        <f t="shared" si="3"/>
        <v>3.9263013221970018E-2</v>
      </c>
    </row>
    <row r="33" spans="1:7" x14ac:dyDescent="0.25">
      <c r="A33" s="1" t="s">
        <v>32</v>
      </c>
      <c r="B33">
        <f>Planificare_Segment!C31</f>
        <v>16.155000000000001</v>
      </c>
      <c r="C33">
        <f t="shared" si="4"/>
        <v>15.647058372335277</v>
      </c>
      <c r="D33">
        <f t="shared" si="0"/>
        <v>0.50794162766472439</v>
      </c>
      <c r="E33">
        <f t="shared" si="1"/>
        <v>0.50794162766472439</v>
      </c>
      <c r="F33">
        <f t="shared" si="2"/>
        <v>0.25800469711468949</v>
      </c>
      <c r="G33" s="6">
        <f t="shared" si="3"/>
        <v>3.144175968212469E-2</v>
      </c>
    </row>
    <row r="34" spans="1:7" x14ac:dyDescent="0.25">
      <c r="A34" s="1" t="s">
        <v>33</v>
      </c>
      <c r="B34">
        <f>Planificare_Segment!C32</f>
        <v>15.86</v>
      </c>
      <c r="C34">
        <f t="shared" si="4"/>
        <v>16.042471434208402</v>
      </c>
      <c r="D34">
        <f t="shared" si="0"/>
        <v>-0.18247143420840217</v>
      </c>
      <c r="E34">
        <f t="shared" si="1"/>
        <v>0.18247143420840217</v>
      </c>
      <c r="F34">
        <f t="shared" si="2"/>
        <v>3.3295824302071245E-2</v>
      </c>
      <c r="G34" s="6">
        <f t="shared" si="3"/>
        <v>1.1505134565473025E-2</v>
      </c>
    </row>
    <row r="35" spans="1:7" x14ac:dyDescent="0.25">
      <c r="A35" s="1" t="s">
        <v>34</v>
      </c>
      <c r="B35">
        <f>Planificare_Segment!C33</f>
        <v>16.52</v>
      </c>
      <c r="C35">
        <f t="shared" si="4"/>
        <v>16.00125926344051</v>
      </c>
      <c r="D35">
        <f t="shared" si="0"/>
        <v>0.51874073655949005</v>
      </c>
      <c r="E35">
        <f t="shared" si="1"/>
        <v>0.51874073655949005</v>
      </c>
      <c r="F35">
        <f t="shared" si="2"/>
        <v>0.26909195176628226</v>
      </c>
      <c r="G35" s="6">
        <f t="shared" si="3"/>
        <v>3.1400770978177367E-2</v>
      </c>
    </row>
    <row r="36" spans="1:7" x14ac:dyDescent="0.25">
      <c r="A36" s="1" t="s">
        <v>35</v>
      </c>
      <c r="B36">
        <f>Planificare_Segment!C34</f>
        <v>15.37</v>
      </c>
      <c r="C36">
        <f t="shared" si="4"/>
        <v>16.203962325861902</v>
      </c>
      <c r="D36">
        <f t="shared" si="0"/>
        <v>-0.83396232586190244</v>
      </c>
      <c r="E36">
        <f t="shared" si="1"/>
        <v>0.83396232586190244</v>
      </c>
      <c r="F36">
        <f t="shared" si="2"/>
        <v>0.69549316095699398</v>
      </c>
      <c r="G36" s="6">
        <f t="shared" si="3"/>
        <v>5.425909732348097E-2</v>
      </c>
    </row>
    <row r="37" spans="1:7" x14ac:dyDescent="0.25">
      <c r="A37" s="1" t="s">
        <v>36</v>
      </c>
      <c r="B37">
        <f>Planificare_Segment!C35</f>
        <v>16.059999999999999</v>
      </c>
      <c r="C37">
        <f t="shared" si="4"/>
        <v>15.920671704937588</v>
      </c>
      <c r="D37">
        <f t="shared" si="0"/>
        <v>0.13932829506241085</v>
      </c>
      <c r="E37">
        <f t="shared" si="1"/>
        <v>0.13932829506241085</v>
      </c>
      <c r="F37">
        <f t="shared" si="2"/>
        <v>1.9412373804998218E-2</v>
      </c>
      <c r="G37" s="6">
        <f t="shared" si="3"/>
        <v>8.6754853712584599E-3</v>
      </c>
    </row>
    <row r="38" spans="1:7" x14ac:dyDescent="0.25">
      <c r="A38" s="1" t="s">
        <v>37</v>
      </c>
      <c r="B38">
        <f>Planificare_Segment!C36</f>
        <v>22.36</v>
      </c>
      <c r="C38">
        <f t="shared" si="4"/>
        <v>15.729596977037442</v>
      </c>
      <c r="D38">
        <f t="shared" si="0"/>
        <v>6.6304030229625575</v>
      </c>
      <c r="E38">
        <f t="shared" si="1"/>
        <v>6.6304030229625575</v>
      </c>
      <c r="F38">
        <f t="shared" si="2"/>
        <v>43.96224424691102</v>
      </c>
      <c r="G38" s="6">
        <f t="shared" si="3"/>
        <v>0.2965296521897387</v>
      </c>
    </row>
    <row r="39" spans="1:7" x14ac:dyDescent="0.25">
      <c r="A39" s="1" t="s">
        <v>38</v>
      </c>
      <c r="B39">
        <f>Planificare_Segment!C37</f>
        <v>15.45</v>
      </c>
      <c r="C39">
        <f t="shared" si="4"/>
        <v>19.343276746863623</v>
      </c>
      <c r="D39">
        <f t="shared" si="0"/>
        <v>-3.8932767468636236</v>
      </c>
      <c r="E39">
        <f t="shared" si="1"/>
        <v>3.8932767468636236</v>
      </c>
      <c r="F39">
        <f t="shared" si="2"/>
        <v>15.157603827669</v>
      </c>
      <c r="G39" s="6">
        <f t="shared" si="3"/>
        <v>0.25199202245072</v>
      </c>
    </row>
    <row r="40" spans="1:7" x14ac:dyDescent="0.25">
      <c r="A40" s="1" t="s">
        <v>39</v>
      </c>
      <c r="B40">
        <f>Planificare_Segment!C38</f>
        <v>18.355</v>
      </c>
      <c r="C40">
        <f t="shared" si="4"/>
        <v>18.758818679233698</v>
      </c>
      <c r="D40">
        <f t="shared" si="0"/>
        <v>-0.40381867923369796</v>
      </c>
      <c r="E40">
        <f t="shared" si="1"/>
        <v>0.40381867923369796</v>
      </c>
      <c r="F40">
        <f t="shared" si="2"/>
        <v>0.16306952569804825</v>
      </c>
      <c r="G40" s="6">
        <f t="shared" si="3"/>
        <v>2.2000472853919803E-2</v>
      </c>
    </row>
    <row r="41" spans="1:7" x14ac:dyDescent="0.25">
      <c r="A41" s="1" t="s">
        <v>40</v>
      </c>
      <c r="B41">
        <f>Planificare_Segment!C39</f>
        <v>16.22</v>
      </c>
      <c r="C41">
        <f t="shared" si="4"/>
        <v>16.963955388831558</v>
      </c>
      <c r="D41">
        <f t="shared" si="0"/>
        <v>-0.74395538883155865</v>
      </c>
      <c r="E41">
        <f t="shared" si="1"/>
        <v>0.74395538883155865</v>
      </c>
      <c r="F41">
        <f t="shared" si="2"/>
        <v>0.55346962057151561</v>
      </c>
      <c r="G41" s="6">
        <f t="shared" si="3"/>
        <v>4.5866546783696588E-2</v>
      </c>
    </row>
    <row r="42" spans="1:7" x14ac:dyDescent="0.25">
      <c r="A42" s="1" t="s">
        <v>41</v>
      </c>
      <c r="B42">
        <f>Planificare_Segment!C40</f>
        <v>16.015000000000001</v>
      </c>
      <c r="C42">
        <f t="shared" si="4"/>
        <v>17.242333991340658</v>
      </c>
      <c r="D42">
        <f t="shared" si="0"/>
        <v>-1.2273339913406573</v>
      </c>
      <c r="E42">
        <f t="shared" si="1"/>
        <v>1.2273339913406573</v>
      </c>
      <c r="F42">
        <f t="shared" si="2"/>
        <v>1.5063487263001887</v>
      </c>
      <c r="G42" s="6">
        <f t="shared" si="3"/>
        <v>7.6636527714059155E-2</v>
      </c>
    </row>
    <row r="43" spans="1:7" x14ac:dyDescent="0.25">
      <c r="A43" s="1" t="s">
        <v>42</v>
      </c>
      <c r="B43">
        <f>Planificare_Segment!C41</f>
        <v>11.02</v>
      </c>
      <c r="C43">
        <f t="shared" si="4"/>
        <v>16.113163216967134</v>
      </c>
      <c r="D43">
        <f t="shared" si="0"/>
        <v>-5.0931632169671346</v>
      </c>
      <c r="E43">
        <f t="shared" si="1"/>
        <v>5.0931632169671346</v>
      </c>
      <c r="F43">
        <f t="shared" si="2"/>
        <v>25.940311554667012</v>
      </c>
      <c r="G43" s="6">
        <f t="shared" si="3"/>
        <v>0.46217452059592873</v>
      </c>
    </row>
    <row r="44" spans="1:7" x14ac:dyDescent="0.25">
      <c r="A44" s="1" t="s">
        <v>43</v>
      </c>
      <c r="B44">
        <f>Planificare_Segment!C42</f>
        <v>15.66</v>
      </c>
      <c r="C44">
        <f t="shared" si="4"/>
        <v>13.411830579272408</v>
      </c>
      <c r="D44">
        <f t="shared" si="0"/>
        <v>2.2481694207275922</v>
      </c>
      <c r="E44">
        <f t="shared" si="1"/>
        <v>2.2481694207275922</v>
      </c>
      <c r="F44">
        <f t="shared" si="2"/>
        <v>5.0542657442946375</v>
      </c>
      <c r="G44" s="6">
        <f t="shared" si="3"/>
        <v>0.14356126569141711</v>
      </c>
    </row>
    <row r="45" spans="1:7" x14ac:dyDescent="0.25">
      <c r="A45" s="1" t="s">
        <v>44</v>
      </c>
      <c r="B45">
        <f>Planificare_Segment!C43</f>
        <v>14.484999999999999</v>
      </c>
      <c r="C45">
        <f t="shared" si="4"/>
        <v>13.43815938181702</v>
      </c>
      <c r="D45">
        <f t="shared" si="0"/>
        <v>1.0468406181829799</v>
      </c>
      <c r="E45">
        <f t="shared" si="1"/>
        <v>1.0468406181829799</v>
      </c>
      <c r="F45">
        <f t="shared" si="2"/>
        <v>1.0958752798777236</v>
      </c>
      <c r="G45" s="6">
        <f t="shared" si="3"/>
        <v>7.2270667461717633E-2</v>
      </c>
    </row>
    <row r="46" spans="1:7" x14ac:dyDescent="0.25">
      <c r="A46" s="1" t="s">
        <v>45</v>
      </c>
      <c r="B46">
        <f>Planificare_Segment!C44</f>
        <v>15.035</v>
      </c>
      <c r="C46">
        <f t="shared" si="4"/>
        <v>15.047642828957972</v>
      </c>
      <c r="D46">
        <f t="shared" si="0"/>
        <v>-1.2642828957972085E-2</v>
      </c>
      <c r="E46">
        <f t="shared" si="1"/>
        <v>1.2642828957972085E-2</v>
      </c>
      <c r="F46">
        <f t="shared" si="2"/>
        <v>1.5984112406053754E-4</v>
      </c>
      <c r="G46" s="6">
        <f t="shared" si="3"/>
        <v>8.408931797786555E-4</v>
      </c>
    </row>
    <row r="47" spans="1:7" x14ac:dyDescent="0.25">
      <c r="A47" s="1" t="s">
        <v>46</v>
      </c>
      <c r="B47">
        <f>Planificare_Segment!C45</f>
        <v>14.82</v>
      </c>
      <c r="C47">
        <f t="shared" si="4"/>
        <v>14.771635271551585</v>
      </c>
      <c r="D47">
        <f t="shared" si="0"/>
        <v>4.8364728448415661E-2</v>
      </c>
      <c r="E47">
        <f t="shared" si="1"/>
        <v>4.8364728448415661E-2</v>
      </c>
      <c r="F47">
        <f t="shared" si="2"/>
        <v>2.3391469578889872E-3</v>
      </c>
      <c r="G47" s="6">
        <f t="shared" si="3"/>
        <v>3.2634769533343901E-3</v>
      </c>
    </row>
    <row r="48" spans="1:7" x14ac:dyDescent="0.25">
      <c r="A48" s="1" t="s">
        <v>47</v>
      </c>
      <c r="B48">
        <f>Planificare_Segment!C46</f>
        <v>15</v>
      </c>
      <c r="C48">
        <f t="shared" si="4"/>
        <v>14.922951666575287</v>
      </c>
      <c r="D48">
        <f t="shared" si="0"/>
        <v>7.7048333424713178E-2</v>
      </c>
      <c r="E48">
        <f t="shared" si="1"/>
        <v>7.7048333424713178E-2</v>
      </c>
      <c r="F48">
        <f t="shared" si="2"/>
        <v>5.9364456835257736E-3</v>
      </c>
      <c r="G48" s="6">
        <f t="shared" si="3"/>
        <v>5.1365555616475454E-3</v>
      </c>
    </row>
    <row r="49" spans="1:7" x14ac:dyDescent="0.25">
      <c r="A49" s="1" t="s">
        <v>48</v>
      </c>
      <c r="B49">
        <f>Planificare_Segment!C47</f>
        <v>15.24</v>
      </c>
      <c r="C49">
        <f t="shared" si="4"/>
        <v>14.913807907053243</v>
      </c>
      <c r="D49">
        <f t="shared" si="0"/>
        <v>0.32619209294675677</v>
      </c>
      <c r="E49">
        <f t="shared" si="1"/>
        <v>0.32619209294675677</v>
      </c>
      <c r="F49">
        <f t="shared" si="2"/>
        <v>0.10640128150098561</v>
      </c>
      <c r="G49" s="6">
        <f t="shared" si="3"/>
        <v>2.1403680639550969E-2</v>
      </c>
    </row>
    <row r="50" spans="1:7" x14ac:dyDescent="0.25">
      <c r="A50" s="1" t="s">
        <v>49</v>
      </c>
      <c r="B50">
        <f>Planificare_Segment!C48</f>
        <v>12.925000000000001</v>
      </c>
      <c r="C50">
        <f t="shared" si="4"/>
        <v>15.125077209404326</v>
      </c>
      <c r="D50">
        <f t="shared" si="0"/>
        <v>-2.2000772094043253</v>
      </c>
      <c r="E50">
        <f t="shared" si="1"/>
        <v>2.2000772094043253</v>
      </c>
      <c r="F50">
        <f t="shared" si="2"/>
        <v>4.8403397273403233</v>
      </c>
      <c r="G50" s="6">
        <f t="shared" si="3"/>
        <v>0.17021873960575049</v>
      </c>
    </row>
    <row r="51" spans="1:7" x14ac:dyDescent="0.25">
      <c r="A51" s="1" t="s">
        <v>50</v>
      </c>
      <c r="B51">
        <f>Planificare_Segment!C49</f>
        <v>7.6875</v>
      </c>
      <c r="C51">
        <f t="shared" si="4"/>
        <v>14.033526084287413</v>
      </c>
      <c r="D51">
        <f t="shared" si="0"/>
        <v>-6.3460260842874128</v>
      </c>
      <c r="E51">
        <f t="shared" si="1"/>
        <v>6.3460260842874128</v>
      </c>
      <c r="F51">
        <f t="shared" si="2"/>
        <v>40.272047062456231</v>
      </c>
      <c r="G51" s="6">
        <f t="shared" si="3"/>
        <v>0.82549932803738701</v>
      </c>
    </row>
    <row r="52" spans="1:7" x14ac:dyDescent="0.25">
      <c r="A52" s="1" t="s">
        <v>51</v>
      </c>
      <c r="B52">
        <f>Planificare_Segment!C50</f>
        <v>14.33</v>
      </c>
      <c r="C52">
        <f t="shared" si="4"/>
        <v>10.195450482270118</v>
      </c>
      <c r="D52">
        <f t="shared" si="0"/>
        <v>4.1345495177298819</v>
      </c>
      <c r="E52">
        <f t="shared" si="1"/>
        <v>4.1345495177298819</v>
      </c>
      <c r="F52">
        <f t="shared" si="2"/>
        <v>17.094499714560399</v>
      </c>
      <c r="G52" s="6">
        <f t="shared" si="3"/>
        <v>0.2885240417117852</v>
      </c>
    </row>
    <row r="53" spans="1:7" x14ac:dyDescent="0.25">
      <c r="A53" s="1" t="s">
        <v>52</v>
      </c>
      <c r="B53">
        <f>Planificare_Segment!C51</f>
        <v>11.5</v>
      </c>
      <c r="C53">
        <f t="shared" si="4"/>
        <v>11.149272347784386</v>
      </c>
      <c r="D53">
        <f t="shared" si="0"/>
        <v>0.35072765221561397</v>
      </c>
      <c r="E53">
        <f t="shared" si="1"/>
        <v>0.35072765221561397</v>
      </c>
      <c r="F53">
        <f t="shared" si="2"/>
        <v>0.12300988602867667</v>
      </c>
      <c r="G53" s="6">
        <f t="shared" si="3"/>
        <v>3.0498056714401214E-2</v>
      </c>
    </row>
    <row r="54" spans="1:7" x14ac:dyDescent="0.25">
      <c r="A54" s="1" t="s">
        <v>53</v>
      </c>
      <c r="B54">
        <f>Planificare_Segment!C52</f>
        <v>12.845000000000001</v>
      </c>
      <c r="C54">
        <f t="shared" si="4"/>
        <v>12.85513123910729</v>
      </c>
      <c r="D54">
        <f t="shared" si="0"/>
        <v>-1.0131239107289858E-2</v>
      </c>
      <c r="E54">
        <f t="shared" si="1"/>
        <v>1.0131239107289858E-2</v>
      </c>
      <c r="F54">
        <f t="shared" si="2"/>
        <v>1.026420058490794E-4</v>
      </c>
      <c r="G54" s="6">
        <f t="shared" si="3"/>
        <v>7.8873017573295897E-4</v>
      </c>
    </row>
    <row r="55" spans="1:7" x14ac:dyDescent="0.25">
      <c r="A55" s="1" t="s">
        <v>54</v>
      </c>
      <c r="B55">
        <f>Planificare_Segment!C53</f>
        <v>8.5850000000000009</v>
      </c>
      <c r="C55">
        <f t="shared" si="4"/>
        <v>12.200953527703422</v>
      </c>
      <c r="D55">
        <f t="shared" si="0"/>
        <v>-3.6159535277034216</v>
      </c>
      <c r="E55">
        <f t="shared" si="1"/>
        <v>3.6159535277034216</v>
      </c>
      <c r="F55">
        <f t="shared" si="2"/>
        <v>13.07511991451082</v>
      </c>
      <c r="G55" s="6">
        <f t="shared" si="3"/>
        <v>0.42119435383848819</v>
      </c>
    </row>
    <row r="56" spans="1:7" x14ac:dyDescent="0.25">
      <c r="A56" s="1" t="s">
        <v>55</v>
      </c>
      <c r="B56">
        <f>Planificare_Segment!C54</f>
        <v>15.345000000000001</v>
      </c>
      <c r="C56">
        <f t="shared" si="4"/>
        <v>10.624879533073166</v>
      </c>
      <c r="D56">
        <f t="shared" si="0"/>
        <v>4.7201204669268346</v>
      </c>
      <c r="E56">
        <f t="shared" si="1"/>
        <v>4.7201204669268346</v>
      </c>
      <c r="F56">
        <f t="shared" si="2"/>
        <v>22.279537222301599</v>
      </c>
      <c r="G56" s="6">
        <f t="shared" si="3"/>
        <v>0.30759990009298366</v>
      </c>
    </row>
    <row r="57" spans="1:7" x14ac:dyDescent="0.25">
      <c r="A57" s="1" t="s">
        <v>56</v>
      </c>
      <c r="B57">
        <f>Planificare_Segment!C55</f>
        <v>15.744999999999999</v>
      </c>
      <c r="C57">
        <f t="shared" si="4"/>
        <v>12.108008064888589</v>
      </c>
      <c r="D57">
        <f t="shared" si="0"/>
        <v>3.6369919351114106</v>
      </c>
      <c r="E57">
        <f t="shared" si="1"/>
        <v>3.6369919351114106</v>
      </c>
      <c r="F57">
        <f t="shared" si="2"/>
        <v>13.227710336065444</v>
      </c>
      <c r="G57" s="6">
        <f t="shared" si="3"/>
        <v>0.2309934541194926</v>
      </c>
    </row>
    <row r="58" spans="1:7" x14ac:dyDescent="0.25">
      <c r="A58" s="1" t="s">
        <v>57</v>
      </c>
      <c r="B58">
        <f>Planificare_Segment!C56</f>
        <v>15.97</v>
      </c>
      <c r="C58">
        <f t="shared" si="4"/>
        <v>15.55346201567388</v>
      </c>
      <c r="D58">
        <f t="shared" si="0"/>
        <v>0.41653798432612099</v>
      </c>
      <c r="E58">
        <f t="shared" si="1"/>
        <v>0.41653798432612099</v>
      </c>
      <c r="F58">
        <f t="shared" si="2"/>
        <v>0.17350389238646782</v>
      </c>
      <c r="G58" s="6">
        <f t="shared" si="3"/>
        <v>2.6082528761810955E-2</v>
      </c>
    </row>
    <row r="59" spans="1:7" x14ac:dyDescent="0.25">
      <c r="A59" s="1" t="s">
        <v>58</v>
      </c>
      <c r="B59">
        <f>Planificare_Segment!C57</f>
        <v>13.55</v>
      </c>
      <c r="C59">
        <f t="shared" si="4"/>
        <v>15.862259883816556</v>
      </c>
      <c r="D59">
        <f t="shared" si="0"/>
        <v>-2.3122598838165551</v>
      </c>
      <c r="E59">
        <f t="shared" si="1"/>
        <v>2.3122598838165551</v>
      </c>
      <c r="F59">
        <f t="shared" si="2"/>
        <v>5.3465457703073493</v>
      </c>
      <c r="G59" s="6">
        <f t="shared" si="3"/>
        <v>0.17064648589052067</v>
      </c>
    </row>
    <row r="60" spans="1:7" x14ac:dyDescent="0.25">
      <c r="A60" s="1" t="s">
        <v>59</v>
      </c>
      <c r="B60">
        <f>Planificare_Segment!C58</f>
        <v>16.079999999999998</v>
      </c>
      <c r="C60">
        <f t="shared" si="4"/>
        <v>14.708804805173017</v>
      </c>
      <c r="D60">
        <f t="shared" si="0"/>
        <v>1.3711951948269814</v>
      </c>
      <c r="E60">
        <f t="shared" si="1"/>
        <v>1.3711951948269814</v>
      </c>
      <c r="F60">
        <f t="shared" si="2"/>
        <v>1.8801762623166034</v>
      </c>
      <c r="G60" s="6">
        <f t="shared" si="3"/>
        <v>8.5273333011628205E-2</v>
      </c>
    </row>
    <row r="61" spans="1:7" x14ac:dyDescent="0.25">
      <c r="A61" s="1" t="s">
        <v>60</v>
      </c>
      <c r="B61">
        <f>Planificare_Segment!C59</f>
        <v>16.079999999999998</v>
      </c>
      <c r="C61">
        <f t="shared" si="4"/>
        <v>14.868522249137294</v>
      </c>
      <c r="D61">
        <f t="shared" si="0"/>
        <v>1.2114777508627039</v>
      </c>
      <c r="E61">
        <f t="shared" si="1"/>
        <v>1.2114777508627039</v>
      </c>
      <c r="F61">
        <f t="shared" si="2"/>
        <v>1.4676783408353558</v>
      </c>
      <c r="G61" s="6">
        <f t="shared" si="3"/>
        <v>7.5340656148178115E-2</v>
      </c>
    </row>
    <row r="62" spans="1:7" x14ac:dyDescent="0.25">
      <c r="A62" s="1" t="s">
        <v>61</v>
      </c>
      <c r="B62">
        <f>Planificare_Segment!C60</f>
        <v>16.195</v>
      </c>
      <c r="C62">
        <f t="shared" si="4"/>
        <v>16.079999999999995</v>
      </c>
      <c r="D62">
        <f t="shared" si="0"/>
        <v>0.11500000000000554</v>
      </c>
      <c r="E62">
        <f t="shared" si="1"/>
        <v>0.11500000000000554</v>
      </c>
      <c r="F62">
        <f t="shared" si="2"/>
        <v>1.3225000000001274E-2</v>
      </c>
      <c r="G62" s="6">
        <f t="shared" si="3"/>
        <v>7.1009570855205643E-3</v>
      </c>
    </row>
    <row r="63" spans="1:7" x14ac:dyDescent="0.25">
      <c r="A63" s="1" t="s">
        <v>62</v>
      </c>
      <c r="B63">
        <f>Planificare_Segment!C61</f>
        <v>15.365</v>
      </c>
      <c r="C63">
        <f t="shared" si="4"/>
        <v>16.139932829506236</v>
      </c>
      <c r="D63">
        <f t="shared" si="0"/>
        <v>-0.77493282950623588</v>
      </c>
      <c r="E63">
        <f t="shared" si="1"/>
        <v>0.77493282950623588</v>
      </c>
      <c r="F63">
        <f t="shared" si="2"/>
        <v>0.60052089024654087</v>
      </c>
      <c r="G63" s="6">
        <f t="shared" si="3"/>
        <v>5.04349384644475E-2</v>
      </c>
    </row>
    <row r="64" spans="1:7" x14ac:dyDescent="0.25">
      <c r="A64" s="1" t="s">
        <v>63</v>
      </c>
      <c r="B64">
        <f>Planificare_Segment!C62</f>
        <v>15.63</v>
      </c>
      <c r="C64">
        <f t="shared" si="4"/>
        <v>15.762441317476695</v>
      </c>
      <c r="D64">
        <f t="shared" si="0"/>
        <v>-0.13244131747669385</v>
      </c>
      <c r="E64">
        <f t="shared" si="1"/>
        <v>0.13244131747669385</v>
      </c>
      <c r="F64">
        <f t="shared" si="2"/>
        <v>1.7540702574962413E-2</v>
      </c>
      <c r="G64" s="6">
        <f t="shared" si="3"/>
        <v>8.4735327880162414E-3</v>
      </c>
    </row>
    <row r="65" spans="1:7" x14ac:dyDescent="0.25">
      <c r="A65" s="1" t="s">
        <v>64</v>
      </c>
      <c r="B65">
        <f>Planificare_Segment!C63</f>
        <v>14.94</v>
      </c>
      <c r="C65">
        <f t="shared" si="4"/>
        <v>15.503106085383944</v>
      </c>
      <c r="D65">
        <f t="shared" si="0"/>
        <v>-0.56310608538394469</v>
      </c>
      <c r="E65">
        <f t="shared" si="1"/>
        <v>0.56310608538394469</v>
      </c>
      <c r="F65">
        <f t="shared" si="2"/>
        <v>0.31708846339643043</v>
      </c>
      <c r="G65" s="6">
        <f t="shared" si="3"/>
        <v>3.7691170373758014E-2</v>
      </c>
    </row>
    <row r="66" spans="1:7" x14ac:dyDescent="0.25">
      <c r="A66" s="1" t="s">
        <v>65</v>
      </c>
      <c r="B66">
        <f>Planificare_Segment!C64</f>
        <v>15.425000000000001</v>
      </c>
      <c r="C66">
        <f t="shared" si="4"/>
        <v>15.270403022962553</v>
      </c>
      <c r="D66">
        <f t="shared" si="0"/>
        <v>0.15459697703744801</v>
      </c>
      <c r="E66">
        <f t="shared" si="1"/>
        <v>0.15459697703744801</v>
      </c>
      <c r="F66">
        <f t="shared" si="2"/>
        <v>2.3900225309117229E-2</v>
      </c>
      <c r="G66" s="6">
        <f t="shared" si="3"/>
        <v>1.002249445947799E-2</v>
      </c>
    </row>
    <row r="67" spans="1:7" x14ac:dyDescent="0.25">
      <c r="A67" s="1" t="s">
        <v>66</v>
      </c>
      <c r="B67">
        <f>Planificare_Segment!C65</f>
        <v>13.255000000000001</v>
      </c>
      <c r="C67">
        <f t="shared" si="4"/>
        <v>15.192760194004578</v>
      </c>
      <c r="D67">
        <f t="shared" si="0"/>
        <v>-1.9377601940045768</v>
      </c>
      <c r="E67">
        <f t="shared" si="1"/>
        <v>1.9377601940045768</v>
      </c>
      <c r="F67">
        <f t="shared" si="2"/>
        <v>3.7549145694686552</v>
      </c>
      <c r="G67" s="6">
        <f t="shared" si="3"/>
        <v>0.1461908860056263</v>
      </c>
    </row>
    <row r="68" spans="1:7" x14ac:dyDescent="0.25">
      <c r="A68" s="1" t="s">
        <v>67</v>
      </c>
      <c r="B68">
        <f>Planificare_Segment!C66</f>
        <v>11.5</v>
      </c>
      <c r="C68">
        <f t="shared" si="4"/>
        <v>14.294093564969195</v>
      </c>
      <c r="D68">
        <f t="shared" si="0"/>
        <v>-2.7940935649691951</v>
      </c>
      <c r="E68">
        <f t="shared" si="1"/>
        <v>2.7940935649691951</v>
      </c>
      <c r="F68">
        <f t="shared" si="2"/>
        <v>7.8069588498022657</v>
      </c>
      <c r="G68" s="6">
        <f t="shared" si="3"/>
        <v>0.24296465782340829</v>
      </c>
    </row>
    <row r="69" spans="1:7" x14ac:dyDescent="0.25">
      <c r="A69" s="1" t="s">
        <v>68</v>
      </c>
      <c r="B69">
        <f>Planificare_Segment!C67</f>
        <v>10.705</v>
      </c>
      <c r="C69">
        <f t="shared" si="4"/>
        <v>12.340372906230845</v>
      </c>
      <c r="D69">
        <f t="shared" si="0"/>
        <v>-1.6353729062308453</v>
      </c>
      <c r="E69">
        <f t="shared" si="1"/>
        <v>1.6353729062308453</v>
      </c>
      <c r="F69">
        <f t="shared" si="2"/>
        <v>2.6744445424339212</v>
      </c>
      <c r="G69" s="6">
        <f t="shared" si="3"/>
        <v>0.15276720282399303</v>
      </c>
    </row>
    <row r="70" spans="1:7" x14ac:dyDescent="0.25">
      <c r="A70" s="1" t="s">
        <v>69</v>
      </c>
      <c r="B70">
        <f>Planificare_Segment!C68</f>
        <v>14.635</v>
      </c>
      <c r="C70">
        <f t="shared" si="4"/>
        <v>11.085681743848159</v>
      </c>
      <c r="D70">
        <f t="shared" ref="D70:D118" si="5">B70-C70</f>
        <v>3.5493182561518406</v>
      </c>
      <c r="E70">
        <f t="shared" ref="E70:E118" si="6">ABS(D70)</f>
        <v>3.5493182561518406</v>
      </c>
      <c r="F70">
        <f t="shared" ref="F70:F118" si="7">D70^2</f>
        <v>12.597660083452743</v>
      </c>
      <c r="G70" s="6">
        <f t="shared" ref="G70:G118" si="8">E70/B70</f>
        <v>0.24252260035202192</v>
      </c>
    </row>
    <row r="71" spans="1:7" x14ac:dyDescent="0.25">
      <c r="A71" s="1" t="s">
        <v>70</v>
      </c>
      <c r="B71">
        <f>Planificare_Segment!C69</f>
        <v>15.57</v>
      </c>
      <c r="C71">
        <f t="shared" ref="C71:C119" si="9">$I$2*B70+$J$2*B69</f>
        <v>12.75313930399588</v>
      </c>
      <c r="D71">
        <f t="shared" si="5"/>
        <v>2.8168606960041203</v>
      </c>
      <c r="E71">
        <f t="shared" si="6"/>
        <v>2.8168606960041203</v>
      </c>
      <c r="F71">
        <f t="shared" si="7"/>
        <v>7.9347041806928171</v>
      </c>
      <c r="G71" s="6">
        <f t="shared" si="8"/>
        <v>0.18091590854233269</v>
      </c>
    </row>
    <row r="72" spans="1:7" x14ac:dyDescent="0.25">
      <c r="A72" s="1" t="s">
        <v>71</v>
      </c>
      <c r="B72">
        <f>Planificare_Segment!C70</f>
        <v>10.465</v>
      </c>
      <c r="C72">
        <f t="shared" si="9"/>
        <v>15.122279961637695</v>
      </c>
      <c r="D72">
        <f t="shared" si="5"/>
        <v>-4.6572799616376948</v>
      </c>
      <c r="E72">
        <f t="shared" si="6"/>
        <v>4.6572799616376948</v>
      </c>
      <c r="F72">
        <f t="shared" si="7"/>
        <v>21.690256641072008</v>
      </c>
      <c r="G72" s="6">
        <f t="shared" si="8"/>
        <v>0.44503391893336786</v>
      </c>
    </row>
    <row r="73" spans="1:7" x14ac:dyDescent="0.25">
      <c r="A73" s="1" t="s">
        <v>72</v>
      </c>
      <c r="B73">
        <f>Planificare_Segment!C71</f>
        <v>15.234999999999999</v>
      </c>
      <c r="C73">
        <f t="shared" si="9"/>
        <v>12.909503524962091</v>
      </c>
      <c r="D73">
        <f t="shared" si="5"/>
        <v>2.3254964750379088</v>
      </c>
      <c r="E73">
        <f t="shared" si="6"/>
        <v>2.3254964750379088</v>
      </c>
      <c r="F73">
        <f t="shared" si="7"/>
        <v>5.4079338554137388</v>
      </c>
      <c r="G73" s="6">
        <f t="shared" si="8"/>
        <v>0.15264171152201567</v>
      </c>
    </row>
    <row r="74" spans="1:7" x14ac:dyDescent="0.25">
      <c r="A74" s="1" t="s">
        <v>73</v>
      </c>
      <c r="B74">
        <f>Planificare_Segment!C72</f>
        <v>15.58</v>
      </c>
      <c r="C74">
        <f t="shared" si="9"/>
        <v>12.950909536911029</v>
      </c>
      <c r="D74">
        <f t="shared" si="5"/>
        <v>2.6290904630889713</v>
      </c>
      <c r="E74">
        <f t="shared" si="6"/>
        <v>2.6290904630889713</v>
      </c>
      <c r="F74">
        <f t="shared" si="7"/>
        <v>6.9121166631053814</v>
      </c>
      <c r="G74" s="6">
        <f t="shared" si="8"/>
        <v>0.16874778325346415</v>
      </c>
    </row>
    <row r="75" spans="1:7" x14ac:dyDescent="0.25">
      <c r="A75" s="1" t="s">
        <v>74</v>
      </c>
      <c r="B75">
        <f>Planificare_Segment!C73</f>
        <v>16.12</v>
      </c>
      <c r="C75">
        <f t="shared" si="9"/>
        <v>15.41479848851872</v>
      </c>
      <c r="D75">
        <f t="shared" si="5"/>
        <v>0.70520151148128107</v>
      </c>
      <c r="E75">
        <f t="shared" si="6"/>
        <v>0.70520151148128107</v>
      </c>
      <c r="F75">
        <f t="shared" si="7"/>
        <v>0.4973091717954834</v>
      </c>
      <c r="G75" s="6">
        <f t="shared" si="8"/>
        <v>4.3746992027374754E-2</v>
      </c>
    </row>
    <row r="76" spans="1:7" x14ac:dyDescent="0.25">
      <c r="A76" s="1" t="s">
        <v>75</v>
      </c>
      <c r="B76">
        <f>Planificare_Segment!C74</f>
        <v>9.5050000000000008</v>
      </c>
      <c r="C76">
        <f t="shared" si="9"/>
        <v>15.861423721159738</v>
      </c>
      <c r="D76">
        <f t="shared" si="5"/>
        <v>-6.3564237211597376</v>
      </c>
      <c r="E76">
        <f t="shared" si="6"/>
        <v>6.3564237211597376</v>
      </c>
      <c r="F76">
        <f t="shared" si="7"/>
        <v>40.404122522922208</v>
      </c>
      <c r="G76" s="6">
        <f t="shared" si="8"/>
        <v>0.66874526261543787</v>
      </c>
    </row>
    <row r="77" spans="1:7" x14ac:dyDescent="0.25">
      <c r="A77" s="1" t="s">
        <v>76</v>
      </c>
      <c r="B77">
        <f>Planificare_Segment!C75</f>
        <v>16.376999999999999</v>
      </c>
      <c r="C77">
        <f t="shared" si="9"/>
        <v>12.672559415793192</v>
      </c>
      <c r="D77">
        <f t="shared" si="5"/>
        <v>3.7044405842068073</v>
      </c>
      <c r="E77">
        <f t="shared" si="6"/>
        <v>3.7044405842068073</v>
      </c>
      <c r="F77">
        <f t="shared" si="7"/>
        <v>13.722880041918472</v>
      </c>
      <c r="G77" s="6">
        <f t="shared" si="8"/>
        <v>0.22619775198185307</v>
      </c>
    </row>
    <row r="78" spans="1:7" x14ac:dyDescent="0.25">
      <c r="A78" s="1" t="s">
        <v>77</v>
      </c>
      <c r="B78">
        <f>Planificare_Segment!C76</f>
        <v>15.967000000000001</v>
      </c>
      <c r="C78">
        <f t="shared" si="9"/>
        <v>13.086377429277274</v>
      </c>
      <c r="D78">
        <f t="shared" si="5"/>
        <v>2.8806225707227266</v>
      </c>
      <c r="E78">
        <f t="shared" si="6"/>
        <v>2.8806225707227266</v>
      </c>
      <c r="F78">
        <f t="shared" si="7"/>
        <v>8.2979863949572099</v>
      </c>
      <c r="G78" s="6">
        <f t="shared" si="8"/>
        <v>0.18041100837494373</v>
      </c>
    </row>
    <row r="79" spans="1:7" x14ac:dyDescent="0.25">
      <c r="A79" s="1" t="s">
        <v>78</v>
      </c>
      <c r="B79">
        <f>Planificare_Segment!C77</f>
        <v>16.52</v>
      </c>
      <c r="C79">
        <f t="shared" si="9"/>
        <v>16.163326433934269</v>
      </c>
      <c r="D79">
        <f t="shared" si="5"/>
        <v>0.35667356606573009</v>
      </c>
      <c r="E79">
        <f t="shared" si="6"/>
        <v>0.35667356606573009</v>
      </c>
      <c r="F79">
        <f t="shared" si="7"/>
        <v>0.12721603273004473</v>
      </c>
      <c r="G79" s="6">
        <f t="shared" si="8"/>
        <v>2.1590409568143468E-2</v>
      </c>
    </row>
    <row r="80" spans="1:7" x14ac:dyDescent="0.25">
      <c r="A80" s="1" t="s">
        <v>79</v>
      </c>
      <c r="B80">
        <f>Planificare_Segment!C78</f>
        <v>15.965</v>
      </c>
      <c r="C80">
        <f t="shared" si="9"/>
        <v>16.255198736669136</v>
      </c>
      <c r="D80">
        <f t="shared" si="5"/>
        <v>-0.29019873666913654</v>
      </c>
      <c r="E80">
        <f t="shared" si="6"/>
        <v>0.29019873666913654</v>
      </c>
      <c r="F80">
        <f t="shared" si="7"/>
        <v>8.4215306764362854E-2</v>
      </c>
      <c r="G80" s="6">
        <f t="shared" si="8"/>
        <v>1.8177183631013876E-2</v>
      </c>
    </row>
    <row r="81" spans="1:7" x14ac:dyDescent="0.25">
      <c r="A81" s="1" t="s">
        <v>80</v>
      </c>
      <c r="B81">
        <f>Planificare_Segment!C79</f>
        <v>16.177</v>
      </c>
      <c r="C81">
        <f t="shared" si="9"/>
        <v>16.230758953252487</v>
      </c>
      <c r="D81">
        <f t="shared" si="5"/>
        <v>-5.3758953252486918E-2</v>
      </c>
      <c r="E81">
        <f t="shared" si="6"/>
        <v>5.3758953252486918E-2</v>
      </c>
      <c r="F81">
        <f t="shared" si="7"/>
        <v>2.890025054803074E-3</v>
      </c>
      <c r="G81" s="6">
        <f t="shared" si="8"/>
        <v>3.3231719881613971E-3</v>
      </c>
    </row>
    <row r="82" spans="1:7" x14ac:dyDescent="0.25">
      <c r="A82" s="1" t="s">
        <v>81</v>
      </c>
      <c r="B82">
        <f>Planificare_Segment!C80</f>
        <v>15.66</v>
      </c>
      <c r="C82">
        <f t="shared" si="9"/>
        <v>16.075484868307154</v>
      </c>
      <c r="D82">
        <f t="shared" si="5"/>
        <v>-0.41548486830715348</v>
      </c>
      <c r="E82">
        <f t="shared" si="6"/>
        <v>0.41548486830715348</v>
      </c>
      <c r="F82">
        <f t="shared" si="7"/>
        <v>0.17262767579221266</v>
      </c>
      <c r="G82" s="6">
        <f t="shared" si="8"/>
        <v>2.6531600785897412E-2</v>
      </c>
    </row>
    <row r="83" spans="1:7" x14ac:dyDescent="0.25">
      <c r="A83" s="1" t="s">
        <v>82</v>
      </c>
      <c r="B83">
        <f>Planificare_Segment!C81</f>
        <v>15.574999999999999</v>
      </c>
      <c r="C83">
        <f t="shared" si="9"/>
        <v>15.907562844741506</v>
      </c>
      <c r="D83">
        <f t="shared" si="5"/>
        <v>-0.33256284474150632</v>
      </c>
      <c r="E83">
        <f t="shared" si="6"/>
        <v>0.33256284474150632</v>
      </c>
      <c r="F83">
        <f t="shared" si="7"/>
        <v>0.11059804570256324</v>
      </c>
      <c r="G83" s="6">
        <f t="shared" si="8"/>
        <v>2.1352349582119186E-2</v>
      </c>
    </row>
    <row r="84" spans="1:7" x14ac:dyDescent="0.25">
      <c r="A84" s="1" t="s">
        <v>83</v>
      </c>
      <c r="B84">
        <f>Planificare_Segment!C82</f>
        <v>13.38</v>
      </c>
      <c r="C84">
        <f t="shared" si="9"/>
        <v>15.615701821669298</v>
      </c>
      <c r="D84">
        <f t="shared" si="5"/>
        <v>-2.2357018216692968</v>
      </c>
      <c r="E84">
        <f t="shared" si="6"/>
        <v>2.2357018216692968</v>
      </c>
      <c r="F84">
        <f t="shared" si="7"/>
        <v>4.998362635415412</v>
      </c>
      <c r="G84" s="6">
        <f t="shared" si="8"/>
        <v>0.16709281178395341</v>
      </c>
    </row>
    <row r="85" spans="1:7" x14ac:dyDescent="0.25">
      <c r="A85" s="1" t="s">
        <v>84</v>
      </c>
      <c r="B85">
        <f>Planificare_Segment!C83</f>
        <v>15.898999999999999</v>
      </c>
      <c r="C85">
        <f t="shared" si="9"/>
        <v>14.431064688989576</v>
      </c>
      <c r="D85">
        <f t="shared" si="5"/>
        <v>1.4679353110104234</v>
      </c>
      <c r="E85">
        <f t="shared" si="6"/>
        <v>1.4679353110104234</v>
      </c>
      <c r="F85">
        <f t="shared" si="7"/>
        <v>2.1548340773112686</v>
      </c>
      <c r="G85" s="6">
        <f t="shared" si="8"/>
        <v>9.2328782376905685E-2</v>
      </c>
    </row>
    <row r="86" spans="1:7" x14ac:dyDescent="0.25">
      <c r="A86" s="1" t="s">
        <v>85</v>
      </c>
      <c r="B86">
        <f>Planificare_Segment!C84</f>
        <v>15.44</v>
      </c>
      <c r="C86">
        <f t="shared" si="9"/>
        <v>14.692789543706262</v>
      </c>
      <c r="D86">
        <f t="shared" si="5"/>
        <v>0.74721045629373783</v>
      </c>
      <c r="E86">
        <f t="shared" si="6"/>
        <v>0.74721045629373783</v>
      </c>
      <c r="F86">
        <f t="shared" si="7"/>
        <v>0.55832346599469584</v>
      </c>
      <c r="G86" s="6">
        <f t="shared" si="8"/>
        <v>4.8394459604516701E-2</v>
      </c>
    </row>
    <row r="87" spans="1:7" x14ac:dyDescent="0.25">
      <c r="A87" s="1" t="s">
        <v>86</v>
      </c>
      <c r="B87">
        <f>Planificare_Segment!C85</f>
        <v>12.824999999999999</v>
      </c>
      <c r="C87">
        <f t="shared" si="9"/>
        <v>15.659789837014218</v>
      </c>
      <c r="D87">
        <f t="shared" si="5"/>
        <v>-2.8347898370142186</v>
      </c>
      <c r="E87">
        <f t="shared" si="6"/>
        <v>2.8347898370142186</v>
      </c>
      <c r="F87">
        <f t="shared" si="7"/>
        <v>8.0360334200391002</v>
      </c>
      <c r="G87" s="6">
        <f t="shared" si="8"/>
        <v>0.22103624460149854</v>
      </c>
    </row>
    <row r="88" spans="1:7" x14ac:dyDescent="0.25">
      <c r="A88" s="1" t="s">
        <v>87</v>
      </c>
      <c r="B88">
        <f>Planificare_Segment!C86</f>
        <v>12.46</v>
      </c>
      <c r="C88">
        <f t="shared" si="9"/>
        <v>14.077179572532</v>
      </c>
      <c r="D88">
        <f t="shared" si="5"/>
        <v>-1.6171795725319988</v>
      </c>
      <c r="E88">
        <f t="shared" si="6"/>
        <v>1.6171795725319988</v>
      </c>
      <c r="F88">
        <f t="shared" si="7"/>
        <v>2.6152697698147787</v>
      </c>
      <c r="G88" s="6">
        <f t="shared" si="8"/>
        <v>0.12978969281958255</v>
      </c>
    </row>
    <row r="89" spans="1:7" x14ac:dyDescent="0.25">
      <c r="A89" s="1" t="s">
        <v>88</v>
      </c>
      <c r="B89">
        <f>Planificare_Segment!C87</f>
        <v>15.19</v>
      </c>
      <c r="C89">
        <f t="shared" si="9"/>
        <v>12.634778410697582</v>
      </c>
      <c r="D89">
        <f t="shared" si="5"/>
        <v>2.5552215893024179</v>
      </c>
      <c r="E89">
        <f t="shared" si="6"/>
        <v>2.5552215893024179</v>
      </c>
      <c r="F89">
        <f t="shared" si="7"/>
        <v>6.5291573704371748</v>
      </c>
      <c r="G89" s="6">
        <f t="shared" si="8"/>
        <v>0.16821735281780237</v>
      </c>
    </row>
    <row r="90" spans="1:7" x14ac:dyDescent="0.25">
      <c r="A90" s="1" t="s">
        <v>89</v>
      </c>
      <c r="B90">
        <f>Planificare_Segment!C88</f>
        <v>13.911799999999999</v>
      </c>
      <c r="C90">
        <f t="shared" si="9"/>
        <v>13.882753256974237</v>
      </c>
      <c r="D90">
        <f t="shared" si="5"/>
        <v>2.9046743025762822E-2</v>
      </c>
      <c r="E90">
        <f t="shared" si="6"/>
        <v>2.9046743025762822E-2</v>
      </c>
      <c r="F90">
        <f t="shared" si="7"/>
        <v>8.4371328040470114E-4</v>
      </c>
      <c r="G90" s="6">
        <f t="shared" si="8"/>
        <v>2.0879212629395781E-3</v>
      </c>
    </row>
    <row r="91" spans="1:7" x14ac:dyDescent="0.25">
      <c r="A91" s="1" t="s">
        <v>90</v>
      </c>
      <c r="B91">
        <f>Planificare_Segment!C89</f>
        <v>15.035</v>
      </c>
      <c r="C91">
        <f t="shared" si="9"/>
        <v>14.52385962891411</v>
      </c>
      <c r="D91">
        <f t="shared" si="5"/>
        <v>0.51114037108589017</v>
      </c>
      <c r="E91">
        <f t="shared" si="6"/>
        <v>0.51114037108589017</v>
      </c>
      <c r="F91">
        <f t="shared" si="7"/>
        <v>0.26126447895382149</v>
      </c>
      <c r="G91" s="6">
        <f t="shared" si="8"/>
        <v>3.3996699107807796E-2</v>
      </c>
    </row>
    <row r="92" spans="1:7" x14ac:dyDescent="0.25">
      <c r="A92" s="1" t="s">
        <v>91</v>
      </c>
      <c r="B92">
        <f>Planificare_Segment!C90</f>
        <v>12.615</v>
      </c>
      <c r="C92">
        <f t="shared" si="9"/>
        <v>14.497161340012255</v>
      </c>
      <c r="D92">
        <f t="shared" si="5"/>
        <v>-1.8821613400122548</v>
      </c>
      <c r="E92">
        <f t="shared" si="6"/>
        <v>1.8821613400122548</v>
      </c>
      <c r="F92">
        <f t="shared" si="7"/>
        <v>3.5425313098367264</v>
      </c>
      <c r="G92" s="6">
        <f t="shared" si="8"/>
        <v>0.14920026476514109</v>
      </c>
    </row>
    <row r="93" spans="1:7" x14ac:dyDescent="0.25">
      <c r="A93" s="1" t="s">
        <v>92</v>
      </c>
      <c r="B93">
        <f>Planificare_Segment!C91</f>
        <v>13.225</v>
      </c>
      <c r="C93">
        <f t="shared" si="9"/>
        <v>13.773804805173018</v>
      </c>
      <c r="D93">
        <f t="shared" si="5"/>
        <v>-0.54880480517301855</v>
      </c>
      <c r="E93">
        <f t="shared" si="6"/>
        <v>0.54880480517301855</v>
      </c>
      <c r="F93">
        <f t="shared" si="7"/>
        <v>0.30118671418099485</v>
      </c>
      <c r="G93" s="6">
        <f t="shared" si="8"/>
        <v>4.1497527801362462E-2</v>
      </c>
    </row>
    <row r="94" spans="1:7" x14ac:dyDescent="0.25">
      <c r="A94" s="1" t="s">
        <v>93</v>
      </c>
      <c r="B94">
        <f>Planificare_Segment!C92</f>
        <v>12.34</v>
      </c>
      <c r="C94">
        <f t="shared" si="9"/>
        <v>12.932904573902666</v>
      </c>
      <c r="D94">
        <f t="shared" si="5"/>
        <v>-0.5929045739026666</v>
      </c>
      <c r="E94">
        <f t="shared" si="6"/>
        <v>0.5929045739026666</v>
      </c>
      <c r="F94">
        <f t="shared" si="7"/>
        <v>0.35153583375470265</v>
      </c>
      <c r="G94" s="6">
        <f t="shared" si="8"/>
        <v>4.8047372277363581E-2</v>
      </c>
    </row>
    <row r="95" spans="1:7" x14ac:dyDescent="0.25">
      <c r="A95" s="1" t="s">
        <v>94</v>
      </c>
      <c r="B95">
        <f>Planificare_Segment!C93</f>
        <v>12.66</v>
      </c>
      <c r="C95">
        <f t="shared" si="9"/>
        <v>12.763777790321535</v>
      </c>
      <c r="D95">
        <f t="shared" si="5"/>
        <v>-0.10377779032153533</v>
      </c>
      <c r="E95">
        <f t="shared" si="6"/>
        <v>0.10377779032153533</v>
      </c>
      <c r="F95">
        <f t="shared" si="7"/>
        <v>1.0769829764020553E-2</v>
      </c>
      <c r="G95" s="6">
        <f t="shared" si="8"/>
        <v>8.1972978137073715E-3</v>
      </c>
    </row>
    <row r="96" spans="1:7" x14ac:dyDescent="0.25">
      <c r="A96" s="1" t="s">
        <v>95</v>
      </c>
      <c r="B96">
        <f>Planificare_Segment!C94</f>
        <v>12.225</v>
      </c>
      <c r="C96">
        <f t="shared" si="9"/>
        <v>12.506769612539102</v>
      </c>
      <c r="D96">
        <f t="shared" si="5"/>
        <v>-0.28176961253910271</v>
      </c>
      <c r="E96">
        <f t="shared" si="6"/>
        <v>0.28176961253910271</v>
      </c>
      <c r="F96">
        <f t="shared" si="7"/>
        <v>7.9394114550436073E-2</v>
      </c>
      <c r="G96" s="6">
        <f t="shared" si="8"/>
        <v>2.304863906250329E-2</v>
      </c>
    </row>
    <row r="97" spans="1:7" x14ac:dyDescent="0.25">
      <c r="A97" s="1" t="s">
        <v>96</v>
      </c>
      <c r="B97">
        <f>Planificare_Segment!C95</f>
        <v>11.3925</v>
      </c>
      <c r="C97">
        <f t="shared" si="9"/>
        <v>12.433297557954653</v>
      </c>
      <c r="D97">
        <f t="shared" si="5"/>
        <v>-1.0407975579546527</v>
      </c>
      <c r="E97">
        <f t="shared" si="6"/>
        <v>1.0407975579546527</v>
      </c>
      <c r="F97">
        <f t="shared" si="7"/>
        <v>1.0832595566443686</v>
      </c>
      <c r="G97" s="6">
        <f t="shared" si="8"/>
        <v>9.1358135436001991E-2</v>
      </c>
    </row>
    <row r="98" spans="1:7" x14ac:dyDescent="0.25">
      <c r="A98" s="1" t="s">
        <v>97</v>
      </c>
      <c r="B98">
        <f>Planificare_Segment!C96</f>
        <v>8.98</v>
      </c>
      <c r="C98">
        <f t="shared" si="9"/>
        <v>11.791138429878734</v>
      </c>
      <c r="D98">
        <f t="shared" si="5"/>
        <v>-2.8111384298787332</v>
      </c>
      <c r="E98">
        <f t="shared" si="6"/>
        <v>2.8111384298787332</v>
      </c>
      <c r="F98">
        <f t="shared" si="7"/>
        <v>7.9024992719410694</v>
      </c>
      <c r="G98" s="6">
        <f t="shared" si="8"/>
        <v>0.31304436858337786</v>
      </c>
    </row>
    <row r="99" spans="1:7" x14ac:dyDescent="0.25">
      <c r="A99" s="1" t="s">
        <v>98</v>
      </c>
      <c r="B99">
        <f>Planificare_Segment!C97</f>
        <v>9.0250000000000004</v>
      </c>
      <c r="C99">
        <f t="shared" si="9"/>
        <v>10.135213467966903</v>
      </c>
      <c r="D99">
        <f t="shared" si="5"/>
        <v>-1.1102134679669025</v>
      </c>
      <c r="E99">
        <f t="shared" si="6"/>
        <v>1.1102134679669025</v>
      </c>
      <c r="F99">
        <f t="shared" si="7"/>
        <v>1.2325739444550963</v>
      </c>
      <c r="G99" s="6">
        <f t="shared" si="8"/>
        <v>0.12301534271101412</v>
      </c>
    </row>
    <row r="100" spans="1:7" x14ac:dyDescent="0.25">
      <c r="A100" s="1" t="s">
        <v>99</v>
      </c>
      <c r="B100">
        <f>Planificare_Segment!C98</f>
        <v>9.31</v>
      </c>
      <c r="C100">
        <f t="shared" si="9"/>
        <v>9.0034519767633103</v>
      </c>
      <c r="D100">
        <f t="shared" si="5"/>
        <v>0.30654802323669017</v>
      </c>
      <c r="E100">
        <f t="shared" si="6"/>
        <v>0.30654802323669017</v>
      </c>
      <c r="F100">
        <f t="shared" si="7"/>
        <v>9.397169055032234E-2</v>
      </c>
      <c r="G100" s="6">
        <f t="shared" si="8"/>
        <v>3.2926747930901196E-2</v>
      </c>
    </row>
    <row r="101" spans="1:7" x14ac:dyDescent="0.25">
      <c r="A101" s="1" t="s">
        <v>100</v>
      </c>
      <c r="B101">
        <f>Planificare_Segment!C99</f>
        <v>4.07</v>
      </c>
      <c r="C101">
        <f t="shared" si="9"/>
        <v>9.173529186167638</v>
      </c>
      <c r="D101">
        <f t="shared" si="5"/>
        <v>-5.1035291861676377</v>
      </c>
      <c r="E101">
        <f t="shared" si="6"/>
        <v>5.1035291861676377</v>
      </c>
      <c r="F101">
        <f t="shared" si="7"/>
        <v>26.046010154064909</v>
      </c>
      <c r="G101" s="6">
        <f t="shared" si="8"/>
        <v>1.2539383749797635</v>
      </c>
    </row>
    <row r="102" spans="1:7" x14ac:dyDescent="0.25">
      <c r="A102" s="1" t="s">
        <v>101</v>
      </c>
      <c r="B102">
        <f>Planificare_Segment!C100</f>
        <v>3</v>
      </c>
      <c r="C102">
        <f t="shared" si="9"/>
        <v>6.5791475946721576</v>
      </c>
      <c r="D102">
        <f t="shared" si="5"/>
        <v>-3.5791475946721576</v>
      </c>
      <c r="E102">
        <f t="shared" si="6"/>
        <v>3.5791475946721576</v>
      </c>
      <c r="F102">
        <f t="shared" si="7"/>
        <v>12.810297504447492</v>
      </c>
      <c r="G102" s="6">
        <f t="shared" si="8"/>
        <v>1.1930491982240525</v>
      </c>
    </row>
    <row r="103" spans="1:7" x14ac:dyDescent="0.25">
      <c r="A103" s="1" t="s">
        <v>102</v>
      </c>
      <c r="B103">
        <f>Planificare_Segment!C101</f>
        <v>4.5019999999999998</v>
      </c>
      <c r="C103">
        <f t="shared" si="9"/>
        <v>3.5123641080723678</v>
      </c>
      <c r="D103">
        <f t="shared" si="5"/>
        <v>0.98963589192763202</v>
      </c>
      <c r="E103">
        <f t="shared" si="6"/>
        <v>0.98963589192763202</v>
      </c>
      <c r="F103">
        <f t="shared" si="7"/>
        <v>0.97937919859139977</v>
      </c>
      <c r="G103" s="6">
        <f t="shared" si="8"/>
        <v>0.21982138870005155</v>
      </c>
    </row>
    <row r="104" spans="1:7" x14ac:dyDescent="0.25">
      <c r="A104" s="1" t="s">
        <v>103</v>
      </c>
      <c r="B104">
        <f>Planificare_Segment!C102</f>
        <v>4.7770000000000001</v>
      </c>
      <c r="C104">
        <f t="shared" si="9"/>
        <v>3.7827748688554226</v>
      </c>
      <c r="D104">
        <f t="shared" si="5"/>
        <v>0.99422513114457756</v>
      </c>
      <c r="E104">
        <f t="shared" si="6"/>
        <v>0.99422513114457756</v>
      </c>
      <c r="F104">
        <f t="shared" si="7"/>
        <v>0.9884836113994524</v>
      </c>
      <c r="G104" s="6">
        <f t="shared" si="8"/>
        <v>0.20812751332312696</v>
      </c>
    </row>
    <row r="105" spans="1:7" x14ac:dyDescent="0.25">
      <c r="A105" s="1" t="s">
        <v>104</v>
      </c>
      <c r="B105">
        <f>Planificare_Segment!C103</f>
        <v>4.9400000000000004</v>
      </c>
      <c r="C105">
        <f t="shared" si="9"/>
        <v>4.6453176357757924</v>
      </c>
      <c r="D105">
        <f t="shared" si="5"/>
        <v>0.29468236422420802</v>
      </c>
      <c r="E105">
        <f t="shared" si="6"/>
        <v>0.29468236422420802</v>
      </c>
      <c r="F105">
        <f t="shared" si="7"/>
        <v>8.6837695784768798E-2</v>
      </c>
      <c r="G105" s="6">
        <f t="shared" si="8"/>
        <v>5.9652300450244534E-2</v>
      </c>
    </row>
    <row r="106" spans="1:7" x14ac:dyDescent="0.25">
      <c r="A106" s="1" t="s">
        <v>105</v>
      </c>
      <c r="B106">
        <f>Planificare_Segment!C104</f>
        <v>4.97</v>
      </c>
      <c r="C106">
        <f t="shared" si="9"/>
        <v>4.8619482713871065</v>
      </c>
      <c r="D106">
        <f t="shared" si="5"/>
        <v>0.10805172861289325</v>
      </c>
      <c r="E106">
        <f t="shared" si="6"/>
        <v>0.10805172861289325</v>
      </c>
      <c r="F106">
        <f t="shared" si="7"/>
        <v>1.1675176056234334E-2</v>
      </c>
      <c r="G106" s="6">
        <f t="shared" si="8"/>
        <v>2.1740790465370877E-2</v>
      </c>
    </row>
    <row r="107" spans="1:7" x14ac:dyDescent="0.25">
      <c r="A107" s="1" t="s">
        <v>106</v>
      </c>
      <c r="B107">
        <f>Planificare_Segment!C105</f>
        <v>3.915</v>
      </c>
      <c r="C107">
        <f t="shared" si="9"/>
        <v>4.95563465117554</v>
      </c>
      <c r="D107">
        <f t="shared" si="5"/>
        <v>-1.04063465117554</v>
      </c>
      <c r="E107">
        <f t="shared" si="6"/>
        <v>1.04063465117554</v>
      </c>
      <c r="F107">
        <f t="shared" si="7"/>
        <v>1.0829204772272378</v>
      </c>
      <c r="G107" s="6">
        <f t="shared" si="8"/>
        <v>0.26580706288008682</v>
      </c>
    </row>
    <row r="108" spans="1:7" x14ac:dyDescent="0.25">
      <c r="A108" s="1" t="s">
        <v>107</v>
      </c>
      <c r="B108">
        <f>Planificare_Segment!C106</f>
        <v>4.8099999999999996</v>
      </c>
      <c r="C108">
        <f t="shared" si="9"/>
        <v>4.4201814336601384</v>
      </c>
      <c r="D108">
        <f t="shared" si="5"/>
        <v>0.38981856633986123</v>
      </c>
      <c r="E108">
        <f t="shared" si="6"/>
        <v>0.38981856633986123</v>
      </c>
      <c r="F108">
        <f t="shared" si="7"/>
        <v>0.15195851466326479</v>
      </c>
      <c r="G108" s="6">
        <f t="shared" si="8"/>
        <v>8.1043360985418145E-2</v>
      </c>
    </row>
    <row r="109" spans="1:7" x14ac:dyDescent="0.25">
      <c r="A109" s="1" t="s">
        <v>108</v>
      </c>
      <c r="B109">
        <f>Planificare_Segment!C107</f>
        <v>4.79</v>
      </c>
      <c r="C109">
        <f t="shared" si="9"/>
        <v>4.3814337600703084</v>
      </c>
      <c r="D109">
        <f t="shared" si="5"/>
        <v>0.40856623992969165</v>
      </c>
      <c r="E109">
        <f t="shared" si="6"/>
        <v>0.40856623992969165</v>
      </c>
      <c r="F109">
        <f t="shared" si="7"/>
        <v>0.16692637241028638</v>
      </c>
      <c r="G109" s="6">
        <f t="shared" si="8"/>
        <v>8.5295665956094294E-2</v>
      </c>
    </row>
    <row r="110" spans="1:7" x14ac:dyDescent="0.25">
      <c r="A110" s="1" t="s">
        <v>109</v>
      </c>
      <c r="B110">
        <f>Planificare_Segment!C108</f>
        <v>5.085</v>
      </c>
      <c r="C110">
        <f t="shared" si="9"/>
        <v>4.799576899216305</v>
      </c>
      <c r="D110">
        <f t="shared" si="5"/>
        <v>0.28542310078369493</v>
      </c>
      <c r="E110">
        <f t="shared" si="6"/>
        <v>0.28542310078369493</v>
      </c>
      <c r="F110">
        <f t="shared" si="7"/>
        <v>8.1466346460979278E-2</v>
      </c>
      <c r="G110" s="6">
        <f t="shared" si="8"/>
        <v>5.6130403300628302E-2</v>
      </c>
    </row>
    <row r="111" spans="1:7" x14ac:dyDescent="0.25">
      <c r="A111" s="1" t="s">
        <v>110</v>
      </c>
      <c r="B111">
        <f>Planificare_Segment!C109</f>
        <v>4.9550000000000001</v>
      </c>
      <c r="C111">
        <f t="shared" si="9"/>
        <v>4.9437407365594872</v>
      </c>
      <c r="D111">
        <f t="shared" si="5"/>
        <v>1.1259263440512868E-2</v>
      </c>
      <c r="E111">
        <f t="shared" si="6"/>
        <v>1.1259263440512868E-2</v>
      </c>
      <c r="F111">
        <f t="shared" si="7"/>
        <v>1.2677101322286965E-4</v>
      </c>
      <c r="G111" s="6">
        <f t="shared" si="8"/>
        <v>2.2723034188724253E-3</v>
      </c>
    </row>
    <row r="112" spans="1:7" x14ac:dyDescent="0.25">
      <c r="A112" s="1" t="s">
        <v>111</v>
      </c>
      <c r="B112">
        <f>Planificare_Segment!C110</f>
        <v>10.44</v>
      </c>
      <c r="C112">
        <f t="shared" si="9"/>
        <v>5.0172498449059875</v>
      </c>
      <c r="D112">
        <f t="shared" si="5"/>
        <v>5.422750155094012</v>
      </c>
      <c r="E112">
        <f t="shared" si="6"/>
        <v>5.422750155094012</v>
      </c>
      <c r="F112">
        <f t="shared" si="7"/>
        <v>29.406219244572132</v>
      </c>
      <c r="G112" s="6">
        <f t="shared" si="8"/>
        <v>0.51942051294003955</v>
      </c>
    </row>
    <row r="113" spans="1:7" x14ac:dyDescent="0.25">
      <c r="A113" s="1" t="s">
        <v>112</v>
      </c>
      <c r="B113">
        <f>Planificare_Segment!C111</f>
        <v>9.9149999999999991</v>
      </c>
      <c r="C113">
        <f t="shared" si="9"/>
        <v>7.8135353899280924</v>
      </c>
      <c r="D113">
        <f t="shared" si="5"/>
        <v>2.1014646100719068</v>
      </c>
      <c r="E113">
        <f t="shared" si="6"/>
        <v>2.1014646100719068</v>
      </c>
      <c r="F113">
        <f t="shared" si="7"/>
        <v>4.4161535073846707</v>
      </c>
      <c r="G113" s="6">
        <f t="shared" si="8"/>
        <v>0.21194801917013686</v>
      </c>
    </row>
    <row r="114" spans="1:7" x14ac:dyDescent="0.25">
      <c r="A114" s="1" t="s">
        <v>113</v>
      </c>
      <c r="B114">
        <f>Planificare_Segment!C112</f>
        <v>10.33</v>
      </c>
      <c r="C114">
        <f t="shared" si="9"/>
        <v>10.166393604428029</v>
      </c>
      <c r="D114">
        <f t="shared" si="5"/>
        <v>0.16360639557197132</v>
      </c>
      <c r="E114">
        <f t="shared" si="6"/>
        <v>0.16360639557197132</v>
      </c>
      <c r="F114">
        <f t="shared" si="7"/>
        <v>2.6767052672052358E-2</v>
      </c>
      <c r="G114" s="6">
        <f t="shared" si="8"/>
        <v>1.5837986018583865E-2</v>
      </c>
    </row>
    <row r="115" spans="1:7" x14ac:dyDescent="0.25">
      <c r="A115" s="1" t="s">
        <v>114</v>
      </c>
      <c r="B115">
        <f>Planificare_Segment!C113</f>
        <v>10.119999999999999</v>
      </c>
      <c r="C115">
        <f t="shared" si="9"/>
        <v>10.131279341261649</v>
      </c>
      <c r="D115">
        <f t="shared" si="5"/>
        <v>-1.1279341261650089E-2</v>
      </c>
      <c r="E115">
        <f t="shared" si="6"/>
        <v>1.1279341261650089E-2</v>
      </c>
      <c r="F115">
        <f t="shared" si="7"/>
        <v>1.2722353929676221E-4</v>
      </c>
      <c r="G115" s="6">
        <f t="shared" si="8"/>
        <v>1.1145594132065306E-3</v>
      </c>
    </row>
    <row r="116" spans="1:7" x14ac:dyDescent="0.25">
      <c r="A116" s="1" t="s">
        <v>115</v>
      </c>
      <c r="B116">
        <f>Planificare_Segment!C114</f>
        <v>10.29</v>
      </c>
      <c r="C116">
        <f t="shared" si="9"/>
        <v>10.220557441771209</v>
      </c>
      <c r="D116">
        <f t="shared" si="5"/>
        <v>6.9442558228789864E-2</v>
      </c>
      <c r="E116">
        <f t="shared" si="6"/>
        <v>6.9442558228789864E-2</v>
      </c>
      <c r="F116">
        <f t="shared" si="7"/>
        <v>4.8222688933588706E-3</v>
      </c>
      <c r="G116" s="6">
        <f t="shared" si="8"/>
        <v>6.7485479328270037E-3</v>
      </c>
    </row>
    <row r="117" spans="1:7" x14ac:dyDescent="0.25">
      <c r="A117" s="1" t="s">
        <v>116</v>
      </c>
      <c r="B117">
        <f>Planificare_Segment!C115</f>
        <v>9.8049999999999997</v>
      </c>
      <c r="C117">
        <f t="shared" si="9"/>
        <v>10.208596356661397</v>
      </c>
      <c r="D117">
        <f t="shared" si="5"/>
        <v>-0.40359635666139759</v>
      </c>
      <c r="E117">
        <f t="shared" si="6"/>
        <v>0.40359635666139759</v>
      </c>
      <c r="F117">
        <f t="shared" si="7"/>
        <v>0.16289001911035406</v>
      </c>
      <c r="G117" s="6">
        <f t="shared" si="8"/>
        <v>4.1162300526404648E-2</v>
      </c>
    </row>
    <row r="118" spans="1:7" x14ac:dyDescent="0.25">
      <c r="A118" s="1" t="s">
        <v>117</v>
      </c>
      <c r="B118">
        <f>Planificare_Segment!C116</f>
        <v>9.5500000000000007</v>
      </c>
      <c r="C118">
        <f t="shared" si="9"/>
        <v>10.037239805995416</v>
      </c>
      <c r="D118">
        <f t="shared" si="5"/>
        <v>-0.48723980599541505</v>
      </c>
      <c r="E118">
        <f t="shared" si="6"/>
        <v>0.48723980599541505</v>
      </c>
      <c r="F118">
        <f t="shared" si="7"/>
        <v>0.2374026285464497</v>
      </c>
      <c r="G118" s="6">
        <f t="shared" si="8"/>
        <v>5.1019874973341886E-2</v>
      </c>
    </row>
    <row r="119" spans="1:7" x14ac:dyDescent="0.25">
      <c r="A119" s="1"/>
      <c r="C119">
        <f t="shared" si="9"/>
        <v>9.672105465007899</v>
      </c>
      <c r="D119">
        <f>B119-C119</f>
        <v>-9.672105465007899</v>
      </c>
      <c r="E119">
        <f>ABS(D119)</f>
        <v>9.672105465007899</v>
      </c>
      <c r="F119">
        <f>D119^2</f>
        <v>93.54962412623567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9"/>
  <sheetViews>
    <sheetView zoomScaleNormal="100" workbookViewId="0">
      <selection activeCell="G3" sqref="G3"/>
    </sheetView>
  </sheetViews>
  <sheetFormatPr defaultRowHeight="15" x14ac:dyDescent="0.25"/>
  <cols>
    <col min="1" max="1" width="13" bestFit="1" customWidth="1"/>
    <col min="2" max="2" width="18" bestFit="1" customWidth="1"/>
    <col min="3" max="3" width="10.7109375" bestFit="1" customWidth="1"/>
    <col min="4" max="4" width="9" bestFit="1" customWidth="1"/>
    <col min="5" max="5" width="8" bestFit="1" customWidth="1"/>
    <col min="6" max="6" width="12" bestFit="1" customWidth="1"/>
    <col min="7" max="7" width="8.5703125" style="6" bestFit="1" customWidth="1"/>
  </cols>
  <sheetData>
    <row r="1" spans="1:11" x14ac:dyDescent="0.25">
      <c r="A1" t="s">
        <v>0</v>
      </c>
      <c r="B1" t="s">
        <v>141</v>
      </c>
      <c r="C1" t="s">
        <v>142</v>
      </c>
      <c r="D1" t="s">
        <v>143</v>
      </c>
      <c r="E1" t="s">
        <v>119</v>
      </c>
      <c r="F1" t="s">
        <v>120</v>
      </c>
      <c r="G1" s="6" t="s">
        <v>121</v>
      </c>
      <c r="I1" t="s">
        <v>123</v>
      </c>
      <c r="J1" t="s">
        <v>124</v>
      </c>
    </row>
    <row r="2" spans="1:11" x14ac:dyDescent="0.25">
      <c r="E2">
        <f>AVERAGE(E6:E118)</f>
        <v>1.5693933150738206</v>
      </c>
      <c r="F2">
        <f>AVERAGE(F6:F118)</f>
        <v>5.5484320061076069</v>
      </c>
      <c r="G2" s="6">
        <f>AVERAGE(G6:G118)</f>
        <v>0.1464032036380167</v>
      </c>
      <c r="I2">
        <v>0.61801884875392143</v>
      </c>
      <c r="J2">
        <v>0.38198115124607868</v>
      </c>
      <c r="K2">
        <f>I2+J2</f>
        <v>1</v>
      </c>
    </row>
    <row r="4" spans="1:11" x14ac:dyDescent="0.25">
      <c r="A4" s="1" t="s">
        <v>3</v>
      </c>
      <c r="B4">
        <f>Planificare_Segment!C2</f>
        <v>10.37</v>
      </c>
    </row>
    <row r="5" spans="1:11" x14ac:dyDescent="0.25">
      <c r="A5" s="1" t="s">
        <v>4</v>
      </c>
      <c r="B5">
        <f>Planificare_Segment!C3</f>
        <v>13.68</v>
      </c>
    </row>
    <row r="6" spans="1:11" x14ac:dyDescent="0.25">
      <c r="A6" s="1" t="s">
        <v>5</v>
      </c>
      <c r="B6">
        <f>Planificare_Segment!C4</f>
        <v>13.89</v>
      </c>
      <c r="C6">
        <f>$I$2*B5+$J$2*B4</f>
        <v>12.415642389375481</v>
      </c>
      <c r="D6">
        <f t="shared" ref="D6:D69" si="0">B6-C6</f>
        <v>1.4743576106245193</v>
      </c>
      <c r="E6">
        <f t="shared" ref="E6:E69" si="1">ABS(D6)</f>
        <v>1.4743576106245193</v>
      </c>
      <c r="F6">
        <f t="shared" ref="F6:F69" si="2">D6^2</f>
        <v>2.1737303640064418</v>
      </c>
      <c r="G6" s="6">
        <f t="shared" ref="G6:G69" si="3">E6/B6</f>
        <v>0.10614525634445783</v>
      </c>
    </row>
    <row r="7" spans="1:11" x14ac:dyDescent="0.25">
      <c r="A7" s="1" t="s">
        <v>6</v>
      </c>
      <c r="B7">
        <f>Planificare_Segment!C5</f>
        <v>10.68</v>
      </c>
      <c r="C7">
        <f t="shared" ref="C7:C70" si="4">$I$2*B6+$J$2*B5</f>
        <v>13.809783958238325</v>
      </c>
      <c r="D7">
        <f t="shared" si="0"/>
        <v>-3.1297839582383258</v>
      </c>
      <c r="E7">
        <f t="shared" si="1"/>
        <v>3.1297839582383258</v>
      </c>
      <c r="F7">
        <f t="shared" si="2"/>
        <v>9.7955476252459626</v>
      </c>
      <c r="G7" s="6">
        <f t="shared" si="3"/>
        <v>0.2930509324193189</v>
      </c>
    </row>
    <row r="8" spans="1:11" x14ac:dyDescent="0.25">
      <c r="A8" s="1" t="s">
        <v>7</v>
      </c>
      <c r="B8">
        <f>Planificare_Segment!C6</f>
        <v>17.475000000000001</v>
      </c>
      <c r="C8">
        <f t="shared" si="4"/>
        <v>11.906159495499914</v>
      </c>
      <c r="D8">
        <f t="shared" si="0"/>
        <v>5.5688405045000877</v>
      </c>
      <c r="E8">
        <f t="shared" si="1"/>
        <v>5.5688405045000877</v>
      </c>
      <c r="F8">
        <f t="shared" si="2"/>
        <v>31.011984564560791</v>
      </c>
      <c r="G8" s="6">
        <f t="shared" si="3"/>
        <v>0.31867470698140699</v>
      </c>
    </row>
    <row r="9" spans="1:11" x14ac:dyDescent="0.25">
      <c r="A9" s="1" t="s">
        <v>8</v>
      </c>
      <c r="B9">
        <f>Planificare_Segment!C7</f>
        <v>14.51</v>
      </c>
      <c r="C9">
        <f t="shared" si="4"/>
        <v>14.879438077282899</v>
      </c>
      <c r="D9">
        <f t="shared" si="0"/>
        <v>-0.3694380772828989</v>
      </c>
      <c r="E9">
        <f t="shared" si="1"/>
        <v>0.3694380772828989</v>
      </c>
      <c r="F9">
        <f t="shared" si="2"/>
        <v>0.13648449294648518</v>
      </c>
      <c r="G9" s="6">
        <f t="shared" si="3"/>
        <v>2.5460928827215637E-2</v>
      </c>
    </row>
    <row r="10" spans="1:11" x14ac:dyDescent="0.25">
      <c r="A10" s="1" t="s">
        <v>9</v>
      </c>
      <c r="B10">
        <f>Planificare_Segment!C8</f>
        <v>16.100000000000001</v>
      </c>
      <c r="C10">
        <f t="shared" si="4"/>
        <v>15.642574113444626</v>
      </c>
      <c r="D10">
        <f t="shared" si="0"/>
        <v>0.45742588655537553</v>
      </c>
      <c r="E10">
        <f t="shared" si="1"/>
        <v>0.45742588655537553</v>
      </c>
      <c r="F10">
        <f t="shared" si="2"/>
        <v>0.20923844169097128</v>
      </c>
      <c r="G10" s="6">
        <f t="shared" si="3"/>
        <v>2.8411545748781086E-2</v>
      </c>
    </row>
    <row r="11" spans="1:11" x14ac:dyDescent="0.25">
      <c r="A11" s="1" t="s">
        <v>10</v>
      </c>
      <c r="B11">
        <f>Planificare_Segment!C9</f>
        <v>16.09</v>
      </c>
      <c r="C11">
        <f t="shared" si="4"/>
        <v>15.492649969518737</v>
      </c>
      <c r="D11">
        <f t="shared" si="0"/>
        <v>0.59735003048126245</v>
      </c>
      <c r="E11">
        <f t="shared" si="1"/>
        <v>0.59735003048126245</v>
      </c>
      <c r="F11">
        <f t="shared" si="2"/>
        <v>0.35682705891596517</v>
      </c>
      <c r="G11" s="6">
        <f t="shared" si="3"/>
        <v>3.7125545710457578E-2</v>
      </c>
    </row>
    <row r="12" spans="1:11" x14ac:dyDescent="0.25">
      <c r="A12" s="1" t="s">
        <v>11</v>
      </c>
      <c r="B12">
        <f>Planificare_Segment!C10</f>
        <v>16.239999999999998</v>
      </c>
      <c r="C12">
        <f t="shared" si="4"/>
        <v>16.093819811512461</v>
      </c>
      <c r="D12">
        <f t="shared" si="0"/>
        <v>0.14618018848753778</v>
      </c>
      <c r="E12">
        <f t="shared" si="1"/>
        <v>0.14618018848753778</v>
      </c>
      <c r="F12">
        <f t="shared" si="2"/>
        <v>2.1368647506252073E-2</v>
      </c>
      <c r="G12" s="6">
        <f t="shared" si="3"/>
        <v>9.0012431334690751E-3</v>
      </c>
    </row>
    <row r="13" spans="1:11" x14ac:dyDescent="0.25">
      <c r="A13" s="1" t="s">
        <v>12</v>
      </c>
      <c r="B13">
        <f>Planificare_Segment!C11</f>
        <v>16.25</v>
      </c>
      <c r="C13">
        <f t="shared" si="4"/>
        <v>16.18270282731309</v>
      </c>
      <c r="D13">
        <f t="shared" si="0"/>
        <v>6.7297172686910045E-2</v>
      </c>
      <c r="E13">
        <f t="shared" si="1"/>
        <v>6.7297172686910045E-2</v>
      </c>
      <c r="F13">
        <f t="shared" si="2"/>
        <v>4.5289094516517917E-3</v>
      </c>
      <c r="G13" s="6">
        <f t="shared" si="3"/>
        <v>4.1413644730406178E-3</v>
      </c>
    </row>
    <row r="14" spans="1:11" x14ac:dyDescent="0.25">
      <c r="A14" s="1" t="s">
        <v>13</v>
      </c>
      <c r="B14">
        <f>Planificare_Segment!C12</f>
        <v>16.295000000000002</v>
      </c>
      <c r="C14">
        <f t="shared" si="4"/>
        <v>16.246180188487539</v>
      </c>
      <c r="D14">
        <f t="shared" si="0"/>
        <v>4.8819811512462508E-2</v>
      </c>
      <c r="E14">
        <f t="shared" si="1"/>
        <v>4.8819811512462508E-2</v>
      </c>
      <c r="F14">
        <f t="shared" si="2"/>
        <v>2.3833739961123669E-3</v>
      </c>
      <c r="G14" s="6">
        <f t="shared" si="3"/>
        <v>2.9959994791324026E-3</v>
      </c>
    </row>
    <row r="15" spans="1:11" x14ac:dyDescent="0.25">
      <c r="A15" s="1" t="s">
        <v>14</v>
      </c>
      <c r="B15">
        <f>Planificare_Segment!C13</f>
        <v>16.5</v>
      </c>
      <c r="C15">
        <f t="shared" si="4"/>
        <v>16.27781084819393</v>
      </c>
      <c r="D15">
        <f t="shared" si="0"/>
        <v>0.22218915180607013</v>
      </c>
      <c r="E15">
        <f t="shared" si="1"/>
        <v>0.22218915180607013</v>
      </c>
      <c r="F15">
        <f t="shared" si="2"/>
        <v>4.9368019180300877E-2</v>
      </c>
      <c r="G15" s="6">
        <f t="shared" si="3"/>
        <v>1.3466009200367886E-2</v>
      </c>
    </row>
    <row r="16" spans="1:11" x14ac:dyDescent="0.25">
      <c r="A16" s="1" t="s">
        <v>15</v>
      </c>
      <c r="B16">
        <f>Planificare_Segment!C14</f>
        <v>16.420000000000002</v>
      </c>
      <c r="C16">
        <f t="shared" si="4"/>
        <v>16.421693863994555</v>
      </c>
      <c r="D16">
        <f t="shared" si="0"/>
        <v>-1.6938639945536238E-3</v>
      </c>
      <c r="E16">
        <f t="shared" si="1"/>
        <v>1.6938639945536238E-3</v>
      </c>
      <c r="F16">
        <f t="shared" si="2"/>
        <v>2.8691752320451591E-6</v>
      </c>
      <c r="G16" s="6">
        <f t="shared" si="3"/>
        <v>1.0315858675722434E-4</v>
      </c>
    </row>
    <row r="17" spans="1:7" x14ac:dyDescent="0.25">
      <c r="A17" s="1" t="s">
        <v>16</v>
      </c>
      <c r="B17">
        <f>Planificare_Segment!C15</f>
        <v>11.85</v>
      </c>
      <c r="C17">
        <f t="shared" si="4"/>
        <v>16.450558492099688</v>
      </c>
      <c r="D17">
        <f t="shared" si="0"/>
        <v>-4.6005584920996885</v>
      </c>
      <c r="E17">
        <f t="shared" si="1"/>
        <v>4.6005584920996885</v>
      </c>
      <c r="F17">
        <f t="shared" si="2"/>
        <v>21.16513843923056</v>
      </c>
      <c r="G17" s="6">
        <f t="shared" si="3"/>
        <v>0.38823278414343365</v>
      </c>
    </row>
    <row r="18" spans="1:7" x14ac:dyDescent="0.25">
      <c r="A18" s="1" t="s">
        <v>17</v>
      </c>
      <c r="B18">
        <f>Planificare_Segment!C16</f>
        <v>14.925700000000001</v>
      </c>
      <c r="C18">
        <f t="shared" si="4"/>
        <v>13.595653861194581</v>
      </c>
      <c r="D18">
        <f t="shared" si="0"/>
        <v>1.3300461388054199</v>
      </c>
      <c r="E18">
        <f t="shared" si="1"/>
        <v>1.3300461388054199</v>
      </c>
      <c r="F18">
        <f t="shared" si="2"/>
        <v>1.7690227313512064</v>
      </c>
      <c r="G18" s="6">
        <f t="shared" si="3"/>
        <v>8.9111139766002254E-2</v>
      </c>
    </row>
    <row r="19" spans="1:7" x14ac:dyDescent="0.25">
      <c r="A19" s="1" t="s">
        <v>18</v>
      </c>
      <c r="B19">
        <f>Planificare_Segment!C17</f>
        <v>9.7149999999999999</v>
      </c>
      <c r="C19">
        <f t="shared" si="4"/>
        <v>13.750840573112438</v>
      </c>
      <c r="D19">
        <f t="shared" si="0"/>
        <v>-4.0358405731124378</v>
      </c>
      <c r="E19">
        <f t="shared" si="1"/>
        <v>4.0358405731124378</v>
      </c>
      <c r="F19">
        <f t="shared" si="2"/>
        <v>16.28800913158053</v>
      </c>
      <c r="G19" s="6">
        <f t="shared" si="3"/>
        <v>0.41542363078872235</v>
      </c>
    </row>
    <row r="20" spans="1:7" x14ac:dyDescent="0.25">
      <c r="A20" s="1" t="s">
        <v>19</v>
      </c>
      <c r="B20">
        <f>Planificare_Segment!C18</f>
        <v>13.76</v>
      </c>
      <c r="C20">
        <f t="shared" si="4"/>
        <v>11.705389184797944</v>
      </c>
      <c r="D20">
        <f t="shared" si="0"/>
        <v>2.0546108152020555</v>
      </c>
      <c r="E20">
        <f t="shared" si="1"/>
        <v>2.0546108152020555</v>
      </c>
      <c r="F20">
        <f t="shared" si="2"/>
        <v>4.2214256019452545</v>
      </c>
      <c r="G20" s="6">
        <f t="shared" si="3"/>
        <v>0.14931764645363776</v>
      </c>
    </row>
    <row r="21" spans="1:7" x14ac:dyDescent="0.25">
      <c r="A21" s="1" t="s">
        <v>20</v>
      </c>
      <c r="B21">
        <f>Planificare_Segment!C19</f>
        <v>13.244999999999999</v>
      </c>
      <c r="C21">
        <f t="shared" si="4"/>
        <v>12.214886243209612</v>
      </c>
      <c r="D21">
        <f t="shared" si="0"/>
        <v>1.0301137567903869</v>
      </c>
      <c r="E21">
        <f t="shared" si="1"/>
        <v>1.0301137567903869</v>
      </c>
      <c r="F21">
        <f t="shared" si="2"/>
        <v>1.0611343519288043</v>
      </c>
      <c r="G21" s="6">
        <f t="shared" si="3"/>
        <v>7.7773783072131897E-2</v>
      </c>
    </row>
    <row r="22" spans="1:7" x14ac:dyDescent="0.25">
      <c r="A22" s="1" t="s">
        <v>21</v>
      </c>
      <c r="B22">
        <f>Planificare_Segment!C20</f>
        <v>13.395</v>
      </c>
      <c r="C22">
        <f t="shared" si="4"/>
        <v>13.441720292891732</v>
      </c>
      <c r="D22">
        <f t="shared" si="0"/>
        <v>-4.672029289173274E-2</v>
      </c>
      <c r="E22">
        <f t="shared" si="1"/>
        <v>4.672029289173274E-2</v>
      </c>
      <c r="F22">
        <f t="shared" si="2"/>
        <v>2.182785767889293E-3</v>
      </c>
      <c r="G22" s="6">
        <f t="shared" si="3"/>
        <v>3.4878904734402943E-3</v>
      </c>
    </row>
    <row r="23" spans="1:7" x14ac:dyDescent="0.25">
      <c r="A23" s="1" t="s">
        <v>22</v>
      </c>
      <c r="B23">
        <f>Planificare_Segment!C21</f>
        <v>14.14</v>
      </c>
      <c r="C23">
        <f t="shared" si="4"/>
        <v>13.337702827313089</v>
      </c>
      <c r="D23">
        <f t="shared" si="0"/>
        <v>0.80229717268691125</v>
      </c>
      <c r="E23">
        <f t="shared" si="1"/>
        <v>0.80229717268691125</v>
      </c>
      <c r="F23">
        <f t="shared" si="2"/>
        <v>0.6436807533014115</v>
      </c>
      <c r="G23" s="6">
        <f t="shared" si="3"/>
        <v>5.6739545451691034E-2</v>
      </c>
    </row>
    <row r="24" spans="1:7" x14ac:dyDescent="0.25">
      <c r="A24" s="1" t="s">
        <v>23</v>
      </c>
      <c r="B24">
        <f>Planificare_Segment!C22</f>
        <v>14.256</v>
      </c>
      <c r="C24">
        <f t="shared" si="4"/>
        <v>13.855424042321673</v>
      </c>
      <c r="D24">
        <f t="shared" si="0"/>
        <v>0.40057595767832765</v>
      </c>
      <c r="E24">
        <f t="shared" si="1"/>
        <v>0.40057595767832765</v>
      </c>
      <c r="F24">
        <f t="shared" si="2"/>
        <v>0.16046109786990934</v>
      </c>
      <c r="G24" s="6">
        <f t="shared" si="3"/>
        <v>2.8098762463406823E-2</v>
      </c>
    </row>
    <row r="25" spans="1:7" x14ac:dyDescent="0.25">
      <c r="A25" s="1" t="s">
        <v>24</v>
      </c>
      <c r="B25">
        <f>Planificare_Segment!C23</f>
        <v>7.57</v>
      </c>
      <c r="C25">
        <f t="shared" si="4"/>
        <v>14.211690186455456</v>
      </c>
      <c r="D25">
        <f t="shared" si="0"/>
        <v>-6.6416901864554561</v>
      </c>
      <c r="E25">
        <f t="shared" si="1"/>
        <v>6.6416901864554561</v>
      </c>
      <c r="F25">
        <f t="shared" si="2"/>
        <v>44.112048532858708</v>
      </c>
      <c r="G25" s="6">
        <f t="shared" si="3"/>
        <v>0.8773699057404829</v>
      </c>
    </row>
    <row r="26" spans="1:7" x14ac:dyDescent="0.25">
      <c r="A26" s="1" t="s">
        <v>25</v>
      </c>
      <c r="B26">
        <f>Planificare_Segment!C24</f>
        <v>12.61</v>
      </c>
      <c r="C26">
        <f t="shared" si="4"/>
        <v>10.123925977231284</v>
      </c>
      <c r="D26">
        <f t="shared" si="0"/>
        <v>2.4860740227687153</v>
      </c>
      <c r="E26">
        <f t="shared" si="1"/>
        <v>2.4860740227687153</v>
      </c>
      <c r="F26">
        <f t="shared" si="2"/>
        <v>6.1805640466854221</v>
      </c>
      <c r="G26" s="6">
        <f t="shared" si="3"/>
        <v>0.19715099308237236</v>
      </c>
    </row>
    <row r="27" spans="1:7" x14ac:dyDescent="0.25">
      <c r="A27" s="1" t="s">
        <v>26</v>
      </c>
      <c r="B27">
        <f>Planificare_Segment!C25</f>
        <v>14.84</v>
      </c>
      <c r="C27">
        <f t="shared" si="4"/>
        <v>10.684814997719766</v>
      </c>
      <c r="D27">
        <f t="shared" si="0"/>
        <v>4.1551850022802341</v>
      </c>
      <c r="E27">
        <f t="shared" si="1"/>
        <v>4.1551850022802341</v>
      </c>
      <c r="F27">
        <f t="shared" si="2"/>
        <v>17.265562403174588</v>
      </c>
      <c r="G27" s="6">
        <f t="shared" si="3"/>
        <v>0.27999898937198342</v>
      </c>
    </row>
    <row r="28" spans="1:7" x14ac:dyDescent="0.25">
      <c r="A28" s="1" t="s">
        <v>27</v>
      </c>
      <c r="B28">
        <f>Planificare_Segment!C26</f>
        <v>15.54</v>
      </c>
      <c r="C28">
        <f t="shared" si="4"/>
        <v>13.988182032721246</v>
      </c>
      <c r="D28">
        <f t="shared" si="0"/>
        <v>1.5518179672787529</v>
      </c>
      <c r="E28">
        <f t="shared" si="1"/>
        <v>1.5518179672787529</v>
      </c>
      <c r="F28">
        <f t="shared" si="2"/>
        <v>2.4081390035691603</v>
      </c>
      <c r="G28" s="6">
        <f t="shared" si="3"/>
        <v>9.9859586053973812E-2</v>
      </c>
    </row>
    <row r="29" spans="1:7" x14ac:dyDescent="0.25">
      <c r="A29" s="1" t="s">
        <v>28</v>
      </c>
      <c r="B29">
        <f>Planificare_Segment!C27</f>
        <v>15.375</v>
      </c>
      <c r="C29">
        <f t="shared" si="4"/>
        <v>15.272613194127747</v>
      </c>
      <c r="D29">
        <f t="shared" si="0"/>
        <v>0.10238680587225346</v>
      </c>
      <c r="E29">
        <f t="shared" si="1"/>
        <v>0.10238680587225346</v>
      </c>
      <c r="F29">
        <f t="shared" si="2"/>
        <v>1.0483058016722516E-2</v>
      </c>
      <c r="G29" s="6">
        <f t="shared" si="3"/>
        <v>6.6593044469758353E-3</v>
      </c>
    </row>
    <row r="30" spans="1:7" x14ac:dyDescent="0.25">
      <c r="A30" s="1" t="s">
        <v>29</v>
      </c>
      <c r="B30">
        <f>Planificare_Segment!C28</f>
        <v>15.234999999999999</v>
      </c>
      <c r="C30">
        <f t="shared" si="4"/>
        <v>15.438026889955603</v>
      </c>
      <c r="D30">
        <f t="shared" si="0"/>
        <v>-0.20302688995560381</v>
      </c>
      <c r="E30">
        <f t="shared" si="1"/>
        <v>0.20302688995560381</v>
      </c>
      <c r="F30">
        <f t="shared" si="2"/>
        <v>4.1219918045044858E-2</v>
      </c>
      <c r="G30" s="6">
        <f t="shared" si="3"/>
        <v>1.332634656748302E-2</v>
      </c>
    </row>
    <row r="31" spans="1:7" x14ac:dyDescent="0.25">
      <c r="A31" s="1" t="s">
        <v>30</v>
      </c>
      <c r="B31">
        <f>Planificare_Segment!C29</f>
        <v>15.35</v>
      </c>
      <c r="C31">
        <f t="shared" si="4"/>
        <v>15.288477361174451</v>
      </c>
      <c r="D31">
        <f t="shared" si="0"/>
        <v>6.1522638825548981E-2</v>
      </c>
      <c r="E31">
        <f t="shared" si="1"/>
        <v>6.1522638825548981E-2</v>
      </c>
      <c r="F31">
        <f t="shared" si="2"/>
        <v>3.7850350880589468E-3</v>
      </c>
      <c r="G31" s="6">
        <f t="shared" si="3"/>
        <v>4.0079895000357645E-3</v>
      </c>
    </row>
    <row r="32" spans="1:7" x14ac:dyDescent="0.25">
      <c r="A32" s="1" t="s">
        <v>31</v>
      </c>
      <c r="B32">
        <f>Planificare_Segment!C30</f>
        <v>15.92</v>
      </c>
      <c r="C32">
        <f t="shared" si="4"/>
        <v>15.3060721676067</v>
      </c>
      <c r="D32">
        <f t="shared" si="0"/>
        <v>0.61392783239329951</v>
      </c>
      <c r="E32">
        <f t="shared" si="1"/>
        <v>0.61392783239329951</v>
      </c>
      <c r="F32">
        <f t="shared" si="2"/>
        <v>0.37690738338713525</v>
      </c>
      <c r="G32" s="6">
        <f t="shared" si="3"/>
        <v>3.8563306054855494E-2</v>
      </c>
    </row>
    <row r="33" spans="1:7" x14ac:dyDescent="0.25">
      <c r="A33" s="1" t="s">
        <v>32</v>
      </c>
      <c r="B33">
        <f>Planificare_Segment!C31</f>
        <v>16.155000000000001</v>
      </c>
      <c r="C33">
        <f t="shared" si="4"/>
        <v>15.702270743789736</v>
      </c>
      <c r="D33">
        <f t="shared" si="0"/>
        <v>0.45272925621026516</v>
      </c>
      <c r="E33">
        <f t="shared" si="1"/>
        <v>0.45272925621026516</v>
      </c>
      <c r="F33">
        <f t="shared" si="2"/>
        <v>0.20496377942869992</v>
      </c>
      <c r="G33" s="6">
        <f t="shared" si="3"/>
        <v>2.8024095091938418E-2</v>
      </c>
    </row>
    <row r="34" spans="1:7" x14ac:dyDescent="0.25">
      <c r="A34" s="1" t="s">
        <v>33</v>
      </c>
      <c r="B34">
        <f>Planificare_Segment!C32</f>
        <v>15.86</v>
      </c>
      <c r="C34">
        <f t="shared" si="4"/>
        <v>16.065234429457174</v>
      </c>
      <c r="D34">
        <f t="shared" si="0"/>
        <v>-0.20523442945717463</v>
      </c>
      <c r="E34">
        <f t="shared" si="1"/>
        <v>0.20523442945717463</v>
      </c>
      <c r="F34">
        <f t="shared" si="2"/>
        <v>4.2121171034611986E-2</v>
      </c>
      <c r="G34" s="6">
        <f t="shared" si="3"/>
        <v>1.2940380167539385E-2</v>
      </c>
    </row>
    <row r="35" spans="1:7" x14ac:dyDescent="0.25">
      <c r="A35" s="1" t="s">
        <v>34</v>
      </c>
      <c r="B35">
        <f>Planificare_Segment!C33</f>
        <v>16.52</v>
      </c>
      <c r="C35">
        <f t="shared" si="4"/>
        <v>15.972684439617595</v>
      </c>
      <c r="D35">
        <f t="shared" si="0"/>
        <v>0.5473155603824047</v>
      </c>
      <c r="E35">
        <f t="shared" si="1"/>
        <v>0.5473155603824047</v>
      </c>
      <c r="F35">
        <f t="shared" si="2"/>
        <v>0.29955432263670567</v>
      </c>
      <c r="G35" s="6">
        <f t="shared" si="3"/>
        <v>3.3130481863341686E-2</v>
      </c>
    </row>
    <row r="36" spans="1:7" x14ac:dyDescent="0.25">
      <c r="A36" s="1" t="s">
        <v>35</v>
      </c>
      <c r="B36">
        <f>Planificare_Segment!C34</f>
        <v>15.37</v>
      </c>
      <c r="C36">
        <f t="shared" si="4"/>
        <v>16.26789244017759</v>
      </c>
      <c r="D36">
        <f t="shared" si="0"/>
        <v>-0.89789244017759096</v>
      </c>
      <c r="E36">
        <f t="shared" si="1"/>
        <v>0.89789244017759096</v>
      </c>
      <c r="F36">
        <f t="shared" si="2"/>
        <v>0.80621083412806871</v>
      </c>
      <c r="G36" s="6">
        <f t="shared" si="3"/>
        <v>5.8418506192426223E-2</v>
      </c>
    </row>
    <row r="37" spans="1:7" x14ac:dyDescent="0.25">
      <c r="A37" s="1" t="s">
        <v>36</v>
      </c>
      <c r="B37">
        <f>Planificare_Segment!C35</f>
        <v>16.059999999999999</v>
      </c>
      <c r="C37">
        <f t="shared" si="4"/>
        <v>15.809278323932993</v>
      </c>
      <c r="D37">
        <f t="shared" si="0"/>
        <v>0.25072167606700546</v>
      </c>
      <c r="E37">
        <f t="shared" si="1"/>
        <v>0.25072167606700546</v>
      </c>
      <c r="F37">
        <f t="shared" si="2"/>
        <v>6.286135884984842E-2</v>
      </c>
      <c r="G37" s="6">
        <f t="shared" si="3"/>
        <v>1.5611561398941811E-2</v>
      </c>
    </row>
    <row r="38" spans="1:7" x14ac:dyDescent="0.25">
      <c r="A38" s="1" t="s">
        <v>37</v>
      </c>
      <c r="B38">
        <f>Planificare_Segment!C36</f>
        <v>22.36</v>
      </c>
      <c r="C38">
        <f t="shared" si="4"/>
        <v>15.796433005640207</v>
      </c>
      <c r="D38">
        <f t="shared" si="0"/>
        <v>6.5635669943597925</v>
      </c>
      <c r="E38">
        <f t="shared" si="1"/>
        <v>6.5635669943597925</v>
      </c>
      <c r="F38">
        <f t="shared" si="2"/>
        <v>43.080411689449242</v>
      </c>
      <c r="G38" s="6">
        <f t="shared" si="3"/>
        <v>0.29354056325401578</v>
      </c>
    </row>
    <row r="39" spans="1:7" x14ac:dyDescent="0.25">
      <c r="A39" s="1" t="s">
        <v>38</v>
      </c>
      <c r="B39">
        <f>Planificare_Segment!C37</f>
        <v>15.45</v>
      </c>
      <c r="C39">
        <f t="shared" si="4"/>
        <v>19.953518747149705</v>
      </c>
      <c r="D39">
        <f t="shared" si="0"/>
        <v>-4.5035187471497053</v>
      </c>
      <c r="E39">
        <f t="shared" si="1"/>
        <v>4.5035187471497053</v>
      </c>
      <c r="F39">
        <f t="shared" si="2"/>
        <v>20.28168110592885</v>
      </c>
      <c r="G39" s="6">
        <f t="shared" si="3"/>
        <v>0.2914898865469065</v>
      </c>
    </row>
    <row r="40" spans="1:7" x14ac:dyDescent="0.25">
      <c r="A40" s="1" t="s">
        <v>39</v>
      </c>
      <c r="B40">
        <f>Planificare_Segment!C38</f>
        <v>18.355</v>
      </c>
      <c r="C40">
        <f t="shared" si="4"/>
        <v>18.089489755110407</v>
      </c>
      <c r="D40">
        <f t="shared" si="0"/>
        <v>0.26551024488959385</v>
      </c>
      <c r="E40">
        <f t="shared" si="1"/>
        <v>0.26551024488959385</v>
      </c>
      <c r="F40">
        <f t="shared" si="2"/>
        <v>7.0495690141332099E-2</v>
      </c>
      <c r="G40" s="6">
        <f t="shared" si="3"/>
        <v>1.446528166110563E-2</v>
      </c>
    </row>
    <row r="41" spans="1:7" x14ac:dyDescent="0.25">
      <c r="A41" s="1" t="s">
        <v>40</v>
      </c>
      <c r="B41">
        <f>Planificare_Segment!C39</f>
        <v>16.22</v>
      </c>
      <c r="C41">
        <f t="shared" si="4"/>
        <v>17.245344755630143</v>
      </c>
      <c r="D41">
        <f t="shared" si="0"/>
        <v>-1.0253447556301438</v>
      </c>
      <c r="E41">
        <f t="shared" si="1"/>
        <v>1.0253447556301438</v>
      </c>
      <c r="F41">
        <f t="shared" si="2"/>
        <v>1.0513318678982393</v>
      </c>
      <c r="G41" s="6">
        <f t="shared" si="3"/>
        <v>6.3214843133794316E-2</v>
      </c>
    </row>
    <row r="42" spans="1:7" x14ac:dyDescent="0.25">
      <c r="A42" s="1" t="s">
        <v>41</v>
      </c>
      <c r="B42">
        <f>Planificare_Segment!C40</f>
        <v>16.015000000000001</v>
      </c>
      <c r="C42">
        <f t="shared" si="4"/>
        <v>17.035529757910378</v>
      </c>
      <c r="D42">
        <f t="shared" si="0"/>
        <v>-1.0205297579103778</v>
      </c>
      <c r="E42">
        <f t="shared" si="1"/>
        <v>1.0205297579103778</v>
      </c>
      <c r="F42">
        <f t="shared" si="2"/>
        <v>1.0414809867806143</v>
      </c>
      <c r="G42" s="6">
        <f t="shared" si="3"/>
        <v>6.372336921076352E-2</v>
      </c>
    </row>
    <row r="43" spans="1:7" x14ac:dyDescent="0.25">
      <c r="A43" s="1" t="s">
        <v>42</v>
      </c>
      <c r="B43">
        <f>Planificare_Segment!C41</f>
        <v>11.02</v>
      </c>
      <c r="C43">
        <f t="shared" si="4"/>
        <v>16.093306136005449</v>
      </c>
      <c r="D43">
        <f t="shared" si="0"/>
        <v>-5.0733061360054492</v>
      </c>
      <c r="E43">
        <f t="shared" si="1"/>
        <v>5.0733061360054492</v>
      </c>
      <c r="F43">
        <f t="shared" si="2"/>
        <v>25.73843514963054</v>
      </c>
      <c r="G43" s="6">
        <f t="shared" si="3"/>
        <v>0.46037260762299903</v>
      </c>
    </row>
    <row r="44" spans="1:7" x14ac:dyDescent="0.25">
      <c r="A44" s="1" t="s">
        <v>43</v>
      </c>
      <c r="B44">
        <f>Planificare_Segment!C42</f>
        <v>15.66</v>
      </c>
      <c r="C44">
        <f t="shared" si="4"/>
        <v>12.927995850474165</v>
      </c>
      <c r="D44">
        <f t="shared" si="0"/>
        <v>2.7320041495258351</v>
      </c>
      <c r="E44">
        <f t="shared" si="1"/>
        <v>2.7320041495258351</v>
      </c>
      <c r="F44">
        <f t="shared" si="2"/>
        <v>7.4638466730263815</v>
      </c>
      <c r="G44" s="6">
        <f t="shared" si="3"/>
        <v>0.17445748081263315</v>
      </c>
    </row>
    <row r="45" spans="1:7" x14ac:dyDescent="0.25">
      <c r="A45" s="1" t="s">
        <v>44</v>
      </c>
      <c r="B45">
        <f>Planificare_Segment!C43</f>
        <v>14.484999999999999</v>
      </c>
      <c r="C45">
        <f t="shared" si="4"/>
        <v>13.887607458218199</v>
      </c>
      <c r="D45">
        <f t="shared" si="0"/>
        <v>0.5973925417818009</v>
      </c>
      <c r="E45">
        <f t="shared" si="1"/>
        <v>0.5973925417818009</v>
      </c>
      <c r="F45">
        <f t="shared" si="2"/>
        <v>0.35687784897652075</v>
      </c>
      <c r="G45" s="6">
        <f t="shared" si="3"/>
        <v>4.1242149933158501E-2</v>
      </c>
    </row>
    <row r="46" spans="1:7" x14ac:dyDescent="0.25">
      <c r="A46" s="1" t="s">
        <v>45</v>
      </c>
      <c r="B46">
        <f>Planificare_Segment!C44</f>
        <v>15.035</v>
      </c>
      <c r="C46">
        <f t="shared" si="4"/>
        <v>14.933827852714145</v>
      </c>
      <c r="D46">
        <f t="shared" si="0"/>
        <v>0.10117214728585466</v>
      </c>
      <c r="E46">
        <f t="shared" si="1"/>
        <v>0.10117214728585466</v>
      </c>
      <c r="F46">
        <f t="shared" si="2"/>
        <v>1.0235803386430669E-2</v>
      </c>
      <c r="G46" s="6">
        <f t="shared" si="3"/>
        <v>6.7291085657369245E-3</v>
      </c>
    </row>
    <row r="47" spans="1:7" x14ac:dyDescent="0.25">
      <c r="A47" s="1" t="s">
        <v>46</v>
      </c>
      <c r="B47">
        <f>Planificare_Segment!C45</f>
        <v>14.82</v>
      </c>
      <c r="C47">
        <f t="shared" si="4"/>
        <v>14.824910366814658</v>
      </c>
      <c r="D47">
        <f t="shared" si="0"/>
        <v>-4.9103668146575075E-3</v>
      </c>
      <c r="E47">
        <f t="shared" si="1"/>
        <v>4.9103668146575075E-3</v>
      </c>
      <c r="F47">
        <f t="shared" si="2"/>
        <v>2.4111702254489718E-5</v>
      </c>
      <c r="G47" s="6">
        <f t="shared" si="3"/>
        <v>3.3133379316177514E-4</v>
      </c>
    </row>
    <row r="48" spans="1:7" x14ac:dyDescent="0.25">
      <c r="A48" s="1" t="s">
        <v>47</v>
      </c>
      <c r="B48">
        <f>Planificare_Segment!C46</f>
        <v>15</v>
      </c>
      <c r="C48">
        <f t="shared" si="4"/>
        <v>14.902125947517909</v>
      </c>
      <c r="D48">
        <f t="shared" si="0"/>
        <v>9.787405248209069E-2</v>
      </c>
      <c r="E48">
        <f t="shared" si="1"/>
        <v>9.787405248209069E-2</v>
      </c>
      <c r="F48">
        <f t="shared" si="2"/>
        <v>9.5793301492670419E-3</v>
      </c>
      <c r="G48" s="6">
        <f t="shared" si="3"/>
        <v>6.5249368321393794E-3</v>
      </c>
    </row>
    <row r="49" spans="1:7" x14ac:dyDescent="0.25">
      <c r="A49" s="1" t="s">
        <v>48</v>
      </c>
      <c r="B49">
        <f>Planificare_Segment!C47</f>
        <v>15.24</v>
      </c>
      <c r="C49">
        <f t="shared" si="4"/>
        <v>14.931243392775707</v>
      </c>
      <c r="D49">
        <f t="shared" si="0"/>
        <v>0.30875660722429288</v>
      </c>
      <c r="E49">
        <f t="shared" si="1"/>
        <v>0.30875660722429288</v>
      </c>
      <c r="F49">
        <f t="shared" si="2"/>
        <v>9.5330642504656268E-2</v>
      </c>
      <c r="G49" s="6">
        <f t="shared" si="3"/>
        <v>2.0259619896607142E-2</v>
      </c>
    </row>
    <row r="50" spans="1:7" x14ac:dyDescent="0.25">
      <c r="A50" s="1" t="s">
        <v>49</v>
      </c>
      <c r="B50">
        <f>Planificare_Segment!C48</f>
        <v>12.925000000000001</v>
      </c>
      <c r="C50">
        <f t="shared" si="4"/>
        <v>15.148324523700943</v>
      </c>
      <c r="D50">
        <f t="shared" si="0"/>
        <v>-2.223324523700942</v>
      </c>
      <c r="E50">
        <f t="shared" si="1"/>
        <v>2.223324523700942</v>
      </c>
      <c r="F50">
        <f t="shared" si="2"/>
        <v>4.9431719376900203</v>
      </c>
      <c r="G50" s="6">
        <f t="shared" si="3"/>
        <v>0.17201737127280015</v>
      </c>
    </row>
    <row r="51" spans="1:7" x14ac:dyDescent="0.25">
      <c r="A51" s="1" t="s">
        <v>50</v>
      </c>
      <c r="B51">
        <f>Planificare_Segment!C49</f>
        <v>7.6875</v>
      </c>
      <c r="C51">
        <f t="shared" si="4"/>
        <v>13.809286365134675</v>
      </c>
      <c r="D51">
        <f t="shared" si="0"/>
        <v>-6.1217863651346747</v>
      </c>
      <c r="E51">
        <f t="shared" si="1"/>
        <v>6.1217863651346747</v>
      </c>
      <c r="F51">
        <f t="shared" si="2"/>
        <v>37.476268300348814</v>
      </c>
      <c r="G51" s="6">
        <f t="shared" si="3"/>
        <v>0.7963299336760552</v>
      </c>
    </row>
    <row r="52" spans="1:7" x14ac:dyDescent="0.25">
      <c r="A52" s="1" t="s">
        <v>51</v>
      </c>
      <c r="B52">
        <f>Planificare_Segment!C50</f>
        <v>14.33</v>
      </c>
      <c r="C52">
        <f t="shared" si="4"/>
        <v>9.688126279651339</v>
      </c>
      <c r="D52">
        <f t="shared" si="0"/>
        <v>4.6418737203486611</v>
      </c>
      <c r="E52">
        <f t="shared" si="1"/>
        <v>4.6418737203486611</v>
      </c>
      <c r="F52">
        <f t="shared" si="2"/>
        <v>21.54699163566352</v>
      </c>
      <c r="G52" s="6">
        <f t="shared" si="3"/>
        <v>0.32392698676543341</v>
      </c>
    </row>
    <row r="53" spans="1:7" x14ac:dyDescent="0.25">
      <c r="A53" s="1" t="s">
        <v>52</v>
      </c>
      <c r="B53">
        <f>Planificare_Segment!C51</f>
        <v>11.5</v>
      </c>
      <c r="C53">
        <f t="shared" si="4"/>
        <v>11.792690202847924</v>
      </c>
      <c r="D53">
        <f t="shared" si="0"/>
        <v>-0.29269020284792369</v>
      </c>
      <c r="E53">
        <f t="shared" si="1"/>
        <v>0.29269020284792369</v>
      </c>
      <c r="F53">
        <f t="shared" si="2"/>
        <v>8.5667554843158716E-2</v>
      </c>
      <c r="G53" s="6">
        <f t="shared" si="3"/>
        <v>2.5451321986775972E-2</v>
      </c>
    </row>
    <row r="54" spans="1:7" x14ac:dyDescent="0.25">
      <c r="A54" s="1" t="s">
        <v>53</v>
      </c>
      <c r="B54">
        <f>Planificare_Segment!C52</f>
        <v>12.845000000000001</v>
      </c>
      <c r="C54">
        <f t="shared" si="4"/>
        <v>12.581006658026403</v>
      </c>
      <c r="D54">
        <f t="shared" si="0"/>
        <v>0.26399334197359714</v>
      </c>
      <c r="E54">
        <f t="shared" si="1"/>
        <v>0.26399334197359714</v>
      </c>
      <c r="F54">
        <f t="shared" si="2"/>
        <v>6.9692484606388605E-2</v>
      </c>
      <c r="G54" s="6">
        <f t="shared" si="3"/>
        <v>2.0552225922428738E-2</v>
      </c>
    </row>
    <row r="55" spans="1:7" x14ac:dyDescent="0.25">
      <c r="A55" s="1" t="s">
        <v>54</v>
      </c>
      <c r="B55">
        <f>Planificare_Segment!C53</f>
        <v>8.5850000000000009</v>
      </c>
      <c r="C55">
        <f t="shared" si="4"/>
        <v>12.331235351574026</v>
      </c>
      <c r="D55">
        <f t="shared" si="0"/>
        <v>-3.7462353515740254</v>
      </c>
      <c r="E55">
        <f t="shared" si="1"/>
        <v>3.7462353515740254</v>
      </c>
      <c r="F55">
        <f t="shared" si="2"/>
        <v>14.034279309382962</v>
      </c>
      <c r="G55" s="6">
        <f t="shared" si="3"/>
        <v>0.43636987205288585</v>
      </c>
    </row>
    <row r="56" spans="1:7" x14ac:dyDescent="0.25">
      <c r="A56" s="1" t="s">
        <v>55</v>
      </c>
      <c r="B56">
        <f>Planificare_Segment!C54</f>
        <v>15.345000000000001</v>
      </c>
      <c r="C56">
        <f t="shared" si="4"/>
        <v>10.212239704308297</v>
      </c>
      <c r="D56">
        <f t="shared" si="0"/>
        <v>5.1327602956917033</v>
      </c>
      <c r="E56">
        <f t="shared" si="1"/>
        <v>5.1327602956917033</v>
      </c>
      <c r="F56">
        <f t="shared" si="2"/>
        <v>26.34522825302918</v>
      </c>
      <c r="G56" s="6">
        <f t="shared" si="3"/>
        <v>0.33449073285706765</v>
      </c>
    </row>
    <row r="57" spans="1:7" x14ac:dyDescent="0.25">
      <c r="A57" s="1" t="s">
        <v>56</v>
      </c>
      <c r="B57">
        <f>Planificare_Segment!C55</f>
        <v>15.744999999999999</v>
      </c>
      <c r="C57">
        <f t="shared" si="4"/>
        <v>12.762807417576511</v>
      </c>
      <c r="D57">
        <f t="shared" si="0"/>
        <v>2.9821925824234885</v>
      </c>
      <c r="E57">
        <f t="shared" si="1"/>
        <v>2.9821925824234885</v>
      </c>
      <c r="F57">
        <f t="shared" si="2"/>
        <v>8.8934725986616758</v>
      </c>
      <c r="G57" s="6">
        <f t="shared" si="3"/>
        <v>0.18940568957913551</v>
      </c>
    </row>
    <row r="58" spans="1:7" x14ac:dyDescent="0.25">
      <c r="A58" s="1" t="s">
        <v>57</v>
      </c>
      <c r="B58">
        <f>Planificare_Segment!C56</f>
        <v>15.97</v>
      </c>
      <c r="C58">
        <f t="shared" si="4"/>
        <v>15.592207539501569</v>
      </c>
      <c r="D58">
        <f t="shared" si="0"/>
        <v>0.37779246049843174</v>
      </c>
      <c r="E58">
        <f t="shared" si="1"/>
        <v>0.37779246049843174</v>
      </c>
      <c r="F58">
        <f t="shared" si="2"/>
        <v>0.14272714320945912</v>
      </c>
      <c r="G58" s="6">
        <f t="shared" si="3"/>
        <v>2.3656384502093408E-2</v>
      </c>
    </row>
    <row r="59" spans="1:7" x14ac:dyDescent="0.25">
      <c r="A59" s="1" t="s">
        <v>58</v>
      </c>
      <c r="B59">
        <f>Planificare_Segment!C57</f>
        <v>13.55</v>
      </c>
      <c r="C59">
        <f t="shared" si="4"/>
        <v>15.884054240969634</v>
      </c>
      <c r="D59">
        <f t="shared" si="0"/>
        <v>-2.3340542409696337</v>
      </c>
      <c r="E59">
        <f t="shared" si="1"/>
        <v>2.3340542409696337</v>
      </c>
      <c r="F59">
        <f t="shared" si="2"/>
        <v>5.4478091997883329</v>
      </c>
      <c r="G59" s="6">
        <f t="shared" si="3"/>
        <v>0.1722549255328143</v>
      </c>
    </row>
    <row r="60" spans="1:7" x14ac:dyDescent="0.25">
      <c r="A60" s="1" t="s">
        <v>59</v>
      </c>
      <c r="B60">
        <f>Planificare_Segment!C58</f>
        <v>16.079999999999998</v>
      </c>
      <c r="C60">
        <f t="shared" si="4"/>
        <v>14.474394386015513</v>
      </c>
      <c r="D60">
        <f t="shared" si="0"/>
        <v>1.6056056139844852</v>
      </c>
      <c r="E60">
        <f t="shared" si="1"/>
        <v>1.6056056139844852</v>
      </c>
      <c r="F60">
        <f t="shared" si="2"/>
        <v>2.5779693876584959</v>
      </c>
      <c r="G60" s="6">
        <f t="shared" si="3"/>
        <v>9.9851095397045106E-2</v>
      </c>
    </row>
    <row r="61" spans="1:7" x14ac:dyDescent="0.25">
      <c r="A61" s="1" t="s">
        <v>60</v>
      </c>
      <c r="B61">
        <f>Planificare_Segment!C59</f>
        <v>16.079999999999998</v>
      </c>
      <c r="C61">
        <f t="shared" si="4"/>
        <v>15.113587687347422</v>
      </c>
      <c r="D61">
        <f t="shared" si="0"/>
        <v>0.96641231265257588</v>
      </c>
      <c r="E61">
        <f t="shared" si="1"/>
        <v>0.96641231265257588</v>
      </c>
      <c r="F61">
        <f t="shared" si="2"/>
        <v>0.93395275804650002</v>
      </c>
      <c r="G61" s="6">
        <f t="shared" si="3"/>
        <v>6.010026819978706E-2</v>
      </c>
    </row>
    <row r="62" spans="1:7" x14ac:dyDescent="0.25">
      <c r="A62" s="1" t="s">
        <v>61</v>
      </c>
      <c r="B62">
        <f>Planificare_Segment!C60</f>
        <v>16.195</v>
      </c>
      <c r="C62">
        <f t="shared" si="4"/>
        <v>16.079999999999998</v>
      </c>
      <c r="D62">
        <f t="shared" si="0"/>
        <v>0.11500000000000199</v>
      </c>
      <c r="E62">
        <f t="shared" si="1"/>
        <v>0.11500000000000199</v>
      </c>
      <c r="F62">
        <f t="shared" si="2"/>
        <v>1.3225000000000457E-2</v>
      </c>
      <c r="G62" s="6">
        <f t="shared" si="3"/>
        <v>7.1009570855203449E-3</v>
      </c>
    </row>
    <row r="63" spans="1:7" x14ac:dyDescent="0.25">
      <c r="A63" s="1" t="s">
        <v>62</v>
      </c>
      <c r="B63">
        <f>Planificare_Segment!C61</f>
        <v>15.365</v>
      </c>
      <c r="C63">
        <f t="shared" si="4"/>
        <v>16.151072167606703</v>
      </c>
      <c r="D63">
        <f t="shared" si="0"/>
        <v>-0.78607216760670262</v>
      </c>
      <c r="E63">
        <f t="shared" si="1"/>
        <v>0.78607216760670262</v>
      </c>
      <c r="F63">
        <f t="shared" si="2"/>
        <v>0.61790945268590003</v>
      </c>
      <c r="G63" s="6">
        <f t="shared" si="3"/>
        <v>5.1159919792170688E-2</v>
      </c>
    </row>
    <row r="64" spans="1:7" x14ac:dyDescent="0.25">
      <c r="A64" s="1" t="s">
        <v>63</v>
      </c>
      <c r="B64">
        <f>Planificare_Segment!C62</f>
        <v>15.63</v>
      </c>
      <c r="C64">
        <f t="shared" si="4"/>
        <v>15.682044355534247</v>
      </c>
      <c r="D64">
        <f t="shared" si="0"/>
        <v>-5.2044355534246023E-2</v>
      </c>
      <c r="E64">
        <f t="shared" si="1"/>
        <v>5.2044355534246023E-2</v>
      </c>
      <c r="F64">
        <f t="shared" si="2"/>
        <v>2.7086149429750048E-3</v>
      </c>
      <c r="G64" s="6">
        <f t="shared" si="3"/>
        <v>3.3297732267591825E-3</v>
      </c>
    </row>
    <row r="65" spans="1:7" x14ac:dyDescent="0.25">
      <c r="A65" s="1" t="s">
        <v>64</v>
      </c>
      <c r="B65">
        <f>Planificare_Segment!C63</f>
        <v>14.94</v>
      </c>
      <c r="C65">
        <f t="shared" si="4"/>
        <v>15.52877499491979</v>
      </c>
      <c r="D65">
        <f t="shared" si="0"/>
        <v>-0.58877499491979002</v>
      </c>
      <c r="E65">
        <f t="shared" si="1"/>
        <v>0.58877499491979002</v>
      </c>
      <c r="F65">
        <f t="shared" si="2"/>
        <v>0.34665599464279878</v>
      </c>
      <c r="G65" s="6">
        <f t="shared" si="3"/>
        <v>3.940930354215462E-2</v>
      </c>
    </row>
    <row r="66" spans="1:7" x14ac:dyDescent="0.25">
      <c r="A66" s="1" t="s">
        <v>65</v>
      </c>
      <c r="B66">
        <f>Planificare_Segment!C64</f>
        <v>15.425000000000001</v>
      </c>
      <c r="C66">
        <f t="shared" si="4"/>
        <v>15.203566994359797</v>
      </c>
      <c r="D66">
        <f t="shared" si="0"/>
        <v>0.22143300564020407</v>
      </c>
      <c r="E66">
        <f t="shared" si="1"/>
        <v>0.22143300564020407</v>
      </c>
      <c r="F66">
        <f t="shared" si="2"/>
        <v>4.9032575986854648E-2</v>
      </c>
      <c r="G66" s="6">
        <f t="shared" si="3"/>
        <v>1.4355462278133165E-2</v>
      </c>
    </row>
    <row r="67" spans="1:7" x14ac:dyDescent="0.25">
      <c r="A67" s="1" t="s">
        <v>66</v>
      </c>
      <c r="B67">
        <f>Planificare_Segment!C65</f>
        <v>13.255000000000001</v>
      </c>
      <c r="C67">
        <f t="shared" si="4"/>
        <v>15.239739141645654</v>
      </c>
      <c r="D67">
        <f t="shared" si="0"/>
        <v>-1.9847391416456528</v>
      </c>
      <c r="E67">
        <f t="shared" si="1"/>
        <v>1.9847391416456528</v>
      </c>
      <c r="F67">
        <f t="shared" si="2"/>
        <v>3.9391894603803226</v>
      </c>
      <c r="G67" s="6">
        <f t="shared" si="3"/>
        <v>0.14973512950929105</v>
      </c>
    </row>
    <row r="68" spans="1:7" x14ac:dyDescent="0.25">
      <c r="A68" s="1" t="s">
        <v>67</v>
      </c>
      <c r="B68">
        <f>Planificare_Segment!C66</f>
        <v>11.5</v>
      </c>
      <c r="C68">
        <f t="shared" si="4"/>
        <v>14.083899098203993</v>
      </c>
      <c r="D68">
        <f t="shared" si="0"/>
        <v>-2.5838990982039931</v>
      </c>
      <c r="E68">
        <f t="shared" si="1"/>
        <v>2.5838990982039931</v>
      </c>
      <c r="F68">
        <f t="shared" si="2"/>
        <v>6.6765345496994088</v>
      </c>
      <c r="G68" s="6">
        <f t="shared" si="3"/>
        <v>0.22468687810469506</v>
      </c>
    </row>
    <row r="69" spans="1:7" x14ac:dyDescent="0.25">
      <c r="A69" s="1" t="s">
        <v>68</v>
      </c>
      <c r="B69">
        <f>Planificare_Segment!C67</f>
        <v>10.705</v>
      </c>
      <c r="C69">
        <f t="shared" si="4"/>
        <v>12.170376920436869</v>
      </c>
      <c r="D69">
        <f t="shared" si="0"/>
        <v>-1.465376920436869</v>
      </c>
      <c r="E69">
        <f t="shared" si="1"/>
        <v>1.465376920436869</v>
      </c>
      <c r="F69">
        <f t="shared" si="2"/>
        <v>2.1473295189490416</v>
      </c>
      <c r="G69" s="6">
        <f t="shared" si="3"/>
        <v>0.13688714810246325</v>
      </c>
    </row>
    <row r="70" spans="1:7" x14ac:dyDescent="0.25">
      <c r="A70" s="1" t="s">
        <v>69</v>
      </c>
      <c r="B70">
        <f>Planificare_Segment!C68</f>
        <v>14.635</v>
      </c>
      <c r="C70">
        <f t="shared" si="4"/>
        <v>11.008675015240634</v>
      </c>
      <c r="D70">
        <f t="shared" ref="D70:D118" si="5">B70-C70</f>
        <v>3.6263249847593659</v>
      </c>
      <c r="E70">
        <f t="shared" ref="E70:E118" si="6">ABS(D70)</f>
        <v>3.6263249847593659</v>
      </c>
      <c r="F70">
        <f t="shared" ref="F70:F118" si="7">D70^2</f>
        <v>13.150232895090015</v>
      </c>
      <c r="G70" s="6">
        <f t="shared" ref="G70:G118" si="8">E70/B70</f>
        <v>0.24778441986739774</v>
      </c>
    </row>
    <row r="71" spans="1:7" x14ac:dyDescent="0.25">
      <c r="A71" s="1" t="s">
        <v>70</v>
      </c>
      <c r="B71">
        <f>Planificare_Segment!C69</f>
        <v>15.57</v>
      </c>
      <c r="C71">
        <f t="shared" ref="C71:C119" si="9">$I$2*B70+$J$2*B69</f>
        <v>13.133814075602913</v>
      </c>
      <c r="D71">
        <f t="shared" si="5"/>
        <v>2.4361859243970869</v>
      </c>
      <c r="E71">
        <f t="shared" si="6"/>
        <v>2.4361859243970869</v>
      </c>
      <c r="F71">
        <f t="shared" si="7"/>
        <v>5.9350018582304891</v>
      </c>
      <c r="G71" s="6">
        <f t="shared" si="8"/>
        <v>0.15646666181098823</v>
      </c>
    </row>
    <row r="72" spans="1:7" x14ac:dyDescent="0.25">
      <c r="A72" s="1" t="s">
        <v>71</v>
      </c>
      <c r="B72">
        <f>Planificare_Segment!C70</f>
        <v>10.465</v>
      </c>
      <c r="C72">
        <f t="shared" si="9"/>
        <v>15.212847623584919</v>
      </c>
      <c r="D72">
        <f t="shared" si="5"/>
        <v>-4.747847623584919</v>
      </c>
      <c r="E72">
        <f t="shared" si="6"/>
        <v>4.747847623584919</v>
      </c>
      <c r="F72">
        <f t="shared" si="7"/>
        <v>22.542057056780962</v>
      </c>
      <c r="G72" s="6">
        <f t="shared" si="8"/>
        <v>0.45368825834542942</v>
      </c>
    </row>
    <row r="73" spans="1:7" x14ac:dyDescent="0.25">
      <c r="A73" s="1" t="s">
        <v>72</v>
      </c>
      <c r="B73">
        <f>Planificare_Segment!C71</f>
        <v>15.234999999999999</v>
      </c>
      <c r="C73">
        <f t="shared" si="9"/>
        <v>12.415013777111234</v>
      </c>
      <c r="D73">
        <f t="shared" si="5"/>
        <v>2.8199862228887653</v>
      </c>
      <c r="E73">
        <f t="shared" si="6"/>
        <v>2.8199862228887653</v>
      </c>
      <c r="F73">
        <f t="shared" si="7"/>
        <v>7.9523222972824454</v>
      </c>
      <c r="G73" s="6">
        <f t="shared" si="8"/>
        <v>0.18509919415088713</v>
      </c>
    </row>
    <row r="74" spans="1:7" x14ac:dyDescent="0.25">
      <c r="A74" s="1" t="s">
        <v>73</v>
      </c>
      <c r="B74">
        <f>Planificare_Segment!C72</f>
        <v>15.58</v>
      </c>
      <c r="C74">
        <f t="shared" si="9"/>
        <v>13.412949908556206</v>
      </c>
      <c r="D74">
        <f t="shared" si="5"/>
        <v>2.1670500914437945</v>
      </c>
      <c r="E74">
        <f t="shared" si="6"/>
        <v>2.1670500914437945</v>
      </c>
      <c r="F74">
        <f t="shared" si="7"/>
        <v>4.6961060988265579</v>
      </c>
      <c r="G74" s="6">
        <f t="shared" si="8"/>
        <v>0.13909179020820248</v>
      </c>
    </row>
    <row r="75" spans="1:7" x14ac:dyDescent="0.25">
      <c r="A75" s="1" t="s">
        <v>74</v>
      </c>
      <c r="B75">
        <f>Planificare_Segment!C73</f>
        <v>16.12</v>
      </c>
      <c r="C75">
        <f t="shared" si="9"/>
        <v>15.448216502820106</v>
      </c>
      <c r="D75">
        <f t="shared" si="5"/>
        <v>0.67178349717989505</v>
      </c>
      <c r="E75">
        <f t="shared" si="6"/>
        <v>0.67178349717989505</v>
      </c>
      <c r="F75">
        <f t="shared" si="7"/>
        <v>0.45129306708325007</v>
      </c>
      <c r="G75" s="6">
        <f t="shared" si="8"/>
        <v>4.1673914217115075E-2</v>
      </c>
    </row>
    <row r="76" spans="1:7" x14ac:dyDescent="0.25">
      <c r="A76" s="1" t="s">
        <v>75</v>
      </c>
      <c r="B76">
        <f>Planificare_Segment!C74</f>
        <v>9.5050000000000008</v>
      </c>
      <c r="C76">
        <f t="shared" si="9"/>
        <v>15.913730178327121</v>
      </c>
      <c r="D76">
        <f t="shared" si="5"/>
        <v>-6.4087301783271204</v>
      </c>
      <c r="E76">
        <f t="shared" si="6"/>
        <v>6.4087301783271204</v>
      </c>
      <c r="F76">
        <f t="shared" si="7"/>
        <v>41.071822498600767</v>
      </c>
      <c r="G76" s="6">
        <f t="shared" si="8"/>
        <v>0.67424830913488898</v>
      </c>
    </row>
    <row r="77" spans="1:7" x14ac:dyDescent="0.25">
      <c r="A77" s="1" t="s">
        <v>76</v>
      </c>
      <c r="B77">
        <f>Planificare_Segment!C75</f>
        <v>16.376999999999999</v>
      </c>
      <c r="C77">
        <f t="shared" si="9"/>
        <v>12.031805315492811</v>
      </c>
      <c r="D77">
        <f t="shared" si="5"/>
        <v>4.345194684507188</v>
      </c>
      <c r="E77">
        <f t="shared" si="6"/>
        <v>4.345194684507188</v>
      </c>
      <c r="F77">
        <f t="shared" si="7"/>
        <v>18.880716846269522</v>
      </c>
      <c r="G77" s="6">
        <f t="shared" si="8"/>
        <v>0.26532299471864129</v>
      </c>
    </row>
    <row r="78" spans="1:7" x14ac:dyDescent="0.25">
      <c r="A78" s="1" t="s">
        <v>77</v>
      </c>
      <c r="B78">
        <f>Planificare_Segment!C76</f>
        <v>15.967000000000001</v>
      </c>
      <c r="C78">
        <f t="shared" si="9"/>
        <v>13.752025528636949</v>
      </c>
      <c r="D78">
        <f t="shared" si="5"/>
        <v>2.2149744713630515</v>
      </c>
      <c r="E78">
        <f t="shared" si="6"/>
        <v>2.2149744713630515</v>
      </c>
      <c r="F78">
        <f t="shared" si="7"/>
        <v>4.9061119087900291</v>
      </c>
      <c r="G78" s="6">
        <f t="shared" si="8"/>
        <v>0.13872201862360189</v>
      </c>
    </row>
    <row r="79" spans="1:7" x14ac:dyDescent="0.25">
      <c r="A79" s="1" t="s">
        <v>78</v>
      </c>
      <c r="B79">
        <f>Planificare_Segment!C77</f>
        <v>16.52</v>
      </c>
      <c r="C79">
        <f t="shared" si="9"/>
        <v>16.123612272010895</v>
      </c>
      <c r="D79">
        <f t="shared" si="5"/>
        <v>0.39638772798910438</v>
      </c>
      <c r="E79">
        <f t="shared" si="6"/>
        <v>0.39638772798910438</v>
      </c>
      <c r="F79">
        <f t="shared" si="7"/>
        <v>0.1571232309003642</v>
      </c>
      <c r="G79" s="6">
        <f t="shared" si="8"/>
        <v>2.3994414527185495E-2</v>
      </c>
    </row>
    <row r="80" spans="1:7" x14ac:dyDescent="0.25">
      <c r="A80" s="1" t="s">
        <v>79</v>
      </c>
      <c r="B80">
        <f>Planificare_Segment!C78</f>
        <v>15.965</v>
      </c>
      <c r="C80">
        <f t="shared" si="9"/>
        <v>16.30876442336092</v>
      </c>
      <c r="D80">
        <f t="shared" si="5"/>
        <v>-0.34376442336091984</v>
      </c>
      <c r="E80">
        <f t="shared" si="6"/>
        <v>0.34376442336091984</v>
      </c>
      <c r="F80">
        <f t="shared" si="7"/>
        <v>0.11817397876866573</v>
      </c>
      <c r="G80" s="6">
        <f t="shared" si="8"/>
        <v>2.1532378538109603E-2</v>
      </c>
    </row>
    <row r="81" spans="1:7" x14ac:dyDescent="0.25">
      <c r="A81" s="1" t="s">
        <v>80</v>
      </c>
      <c r="B81">
        <f>Planificare_Segment!C79</f>
        <v>16.177</v>
      </c>
      <c r="C81">
        <f t="shared" si="9"/>
        <v>16.176999538941576</v>
      </c>
      <c r="D81">
        <f t="shared" si="5"/>
        <v>4.6105842343990844E-7</v>
      </c>
      <c r="E81">
        <f t="shared" si="6"/>
        <v>4.6105842343990844E-7</v>
      </c>
      <c r="F81">
        <f t="shared" si="7"/>
        <v>2.125748698248939E-13</v>
      </c>
      <c r="G81" s="6">
        <f t="shared" si="8"/>
        <v>2.850086069357164E-8</v>
      </c>
    </row>
    <row r="82" spans="1:7" x14ac:dyDescent="0.25">
      <c r="A82" s="1" t="s">
        <v>81</v>
      </c>
      <c r="B82">
        <f>Planificare_Segment!C80</f>
        <v>15.66</v>
      </c>
      <c r="C82">
        <f t="shared" si="9"/>
        <v>16.096019995935833</v>
      </c>
      <c r="D82">
        <f t="shared" si="5"/>
        <v>-0.43601999593583329</v>
      </c>
      <c r="E82">
        <f t="shared" si="6"/>
        <v>0.43601999593583329</v>
      </c>
      <c r="F82">
        <f t="shared" si="7"/>
        <v>0.19011343685588408</v>
      </c>
      <c r="G82" s="6">
        <f t="shared" si="8"/>
        <v>2.7842911617869302E-2</v>
      </c>
    </row>
    <row r="83" spans="1:7" x14ac:dyDescent="0.25">
      <c r="A83" s="1" t="s">
        <v>82</v>
      </c>
      <c r="B83">
        <f>Planificare_Segment!C81</f>
        <v>15.574999999999999</v>
      </c>
      <c r="C83">
        <f t="shared" si="9"/>
        <v>15.857484255194226</v>
      </c>
      <c r="D83">
        <f t="shared" si="5"/>
        <v>-0.28248425519422682</v>
      </c>
      <c r="E83">
        <f t="shared" si="6"/>
        <v>0.28248425519422682</v>
      </c>
      <c r="F83">
        <f t="shared" si="7"/>
        <v>7.9797354432637066E-2</v>
      </c>
      <c r="G83" s="6">
        <f t="shared" si="8"/>
        <v>1.8137030831090004E-2</v>
      </c>
    </row>
    <row r="84" spans="1:7" x14ac:dyDescent="0.25">
      <c r="A84" s="1" t="s">
        <v>83</v>
      </c>
      <c r="B84">
        <f>Planificare_Segment!C82</f>
        <v>13.38</v>
      </c>
      <c r="C84">
        <f t="shared" si="9"/>
        <v>15.607468397855918</v>
      </c>
      <c r="D84">
        <f t="shared" si="5"/>
        <v>-2.2274683978559171</v>
      </c>
      <c r="E84">
        <f t="shared" si="6"/>
        <v>2.2274683978559171</v>
      </c>
      <c r="F84">
        <f t="shared" si="7"/>
        <v>4.9616154634468064</v>
      </c>
      <c r="G84" s="6">
        <f t="shared" si="8"/>
        <v>0.16647745873362607</v>
      </c>
    </row>
    <row r="85" spans="1:7" x14ac:dyDescent="0.25">
      <c r="A85" s="1" t="s">
        <v>84</v>
      </c>
      <c r="B85">
        <f>Planificare_Segment!C83</f>
        <v>15.898999999999999</v>
      </c>
      <c r="C85">
        <f t="shared" si="9"/>
        <v>14.218448626985143</v>
      </c>
      <c r="D85">
        <f t="shared" si="5"/>
        <v>1.6805513730148558</v>
      </c>
      <c r="E85">
        <f t="shared" si="6"/>
        <v>1.6805513730148558</v>
      </c>
      <c r="F85">
        <f t="shared" si="7"/>
        <v>2.8242529173421169</v>
      </c>
      <c r="G85" s="6">
        <f t="shared" si="8"/>
        <v>0.10570170281243196</v>
      </c>
    </row>
    <row r="86" spans="1:7" x14ac:dyDescent="0.25">
      <c r="A86" s="1" t="s">
        <v>85</v>
      </c>
      <c r="B86">
        <f>Planificare_Segment!C84</f>
        <v>15.44</v>
      </c>
      <c r="C86">
        <f t="shared" si="9"/>
        <v>14.936789480011129</v>
      </c>
      <c r="D86">
        <f t="shared" si="5"/>
        <v>0.50321051998887079</v>
      </c>
      <c r="E86">
        <f t="shared" si="6"/>
        <v>0.50321051998887079</v>
      </c>
      <c r="F86">
        <f t="shared" si="7"/>
        <v>0.25322082742746971</v>
      </c>
      <c r="G86" s="6">
        <f t="shared" si="8"/>
        <v>3.2591354921558992E-2</v>
      </c>
    </row>
    <row r="87" spans="1:7" x14ac:dyDescent="0.25">
      <c r="A87" s="1" t="s">
        <v>86</v>
      </c>
      <c r="B87">
        <f>Planificare_Segment!C85</f>
        <v>12.824999999999999</v>
      </c>
      <c r="C87">
        <f t="shared" si="9"/>
        <v>15.615329348421952</v>
      </c>
      <c r="D87">
        <f t="shared" si="5"/>
        <v>-2.7903293484219525</v>
      </c>
      <c r="E87">
        <f t="shared" si="6"/>
        <v>2.7903293484219525</v>
      </c>
      <c r="F87">
        <f t="shared" si="7"/>
        <v>7.7859378726648778</v>
      </c>
      <c r="G87" s="6">
        <f t="shared" si="8"/>
        <v>0.21756953983796901</v>
      </c>
    </row>
    <row r="88" spans="1:7" x14ac:dyDescent="0.25">
      <c r="A88" s="1" t="s">
        <v>87</v>
      </c>
      <c r="B88">
        <f>Planificare_Segment!C86</f>
        <v>12.46</v>
      </c>
      <c r="C88">
        <f t="shared" si="9"/>
        <v>13.823880710508497</v>
      </c>
      <c r="D88">
        <f t="shared" si="5"/>
        <v>-1.3638807105084965</v>
      </c>
      <c r="E88">
        <f t="shared" si="6"/>
        <v>1.3638807105084965</v>
      </c>
      <c r="F88">
        <f t="shared" si="7"/>
        <v>1.8601705924971612</v>
      </c>
      <c r="G88" s="6">
        <f t="shared" si="8"/>
        <v>0.10946073118045717</v>
      </c>
    </row>
    <row r="89" spans="1:7" x14ac:dyDescent="0.25">
      <c r="A89" s="1" t="s">
        <v>88</v>
      </c>
      <c r="B89">
        <f>Planificare_Segment!C87</f>
        <v>15.19</v>
      </c>
      <c r="C89">
        <f t="shared" si="9"/>
        <v>12.59942312020482</v>
      </c>
      <c r="D89">
        <f t="shared" si="5"/>
        <v>2.5905768797951794</v>
      </c>
      <c r="E89">
        <f t="shared" si="6"/>
        <v>2.5905768797951794</v>
      </c>
      <c r="F89">
        <f t="shared" si="7"/>
        <v>6.711088570129327</v>
      </c>
      <c r="G89" s="6">
        <f t="shared" si="8"/>
        <v>0.17054489004576559</v>
      </c>
    </row>
    <row r="90" spans="1:7" x14ac:dyDescent="0.25">
      <c r="A90" s="1" t="s">
        <v>89</v>
      </c>
      <c r="B90">
        <f>Planificare_Segment!C88</f>
        <v>13.911799999999999</v>
      </c>
      <c r="C90">
        <f t="shared" si="9"/>
        <v>14.147191457098206</v>
      </c>
      <c r="D90">
        <f t="shared" si="5"/>
        <v>-0.2353914570982063</v>
      </c>
      <c r="E90">
        <f t="shared" si="6"/>
        <v>0.2353914570982063</v>
      </c>
      <c r="F90">
        <f t="shared" si="7"/>
        <v>5.5409138074816698E-2</v>
      </c>
      <c r="G90" s="6">
        <f t="shared" si="8"/>
        <v>1.6920273228353364E-2</v>
      </c>
    </row>
    <row r="91" spans="1:7" x14ac:dyDescent="0.25">
      <c r="A91" s="1" t="s">
        <v>90</v>
      </c>
      <c r="B91">
        <f>Planificare_Segment!C89</f>
        <v>15.035</v>
      </c>
      <c r="C91">
        <f t="shared" si="9"/>
        <v>14.400048307522738</v>
      </c>
      <c r="D91">
        <f t="shared" si="5"/>
        <v>0.63495169247726224</v>
      </c>
      <c r="E91">
        <f t="shared" si="6"/>
        <v>0.63495169247726224</v>
      </c>
      <c r="F91">
        <f t="shared" si="7"/>
        <v>0.40316365177973978</v>
      </c>
      <c r="G91" s="6">
        <f t="shared" si="8"/>
        <v>4.2231572495993498E-2</v>
      </c>
    </row>
    <row r="92" spans="1:7" x14ac:dyDescent="0.25">
      <c r="A92" s="1" t="s">
        <v>91</v>
      </c>
      <c r="B92">
        <f>Planificare_Segment!C90</f>
        <v>12.615</v>
      </c>
      <c r="C92">
        <f t="shared" si="9"/>
        <v>14.605958770920406</v>
      </c>
      <c r="D92">
        <f t="shared" si="5"/>
        <v>-1.9909587709204057</v>
      </c>
      <c r="E92">
        <f t="shared" si="6"/>
        <v>1.9909587709204057</v>
      </c>
      <c r="F92">
        <f t="shared" si="7"/>
        <v>3.9639168275048928</v>
      </c>
      <c r="G92" s="6">
        <f t="shared" si="8"/>
        <v>0.15782471430205355</v>
      </c>
    </row>
    <row r="93" spans="1:7" x14ac:dyDescent="0.25">
      <c r="A93" s="1" t="s">
        <v>92</v>
      </c>
      <c r="B93">
        <f>Planificare_Segment!C91</f>
        <v>13.225</v>
      </c>
      <c r="C93">
        <f t="shared" si="9"/>
        <v>13.539394386015513</v>
      </c>
      <c r="D93">
        <f t="shared" si="5"/>
        <v>-0.31439438601551295</v>
      </c>
      <c r="E93">
        <f t="shared" si="6"/>
        <v>0.31439438601551295</v>
      </c>
      <c r="F93">
        <f t="shared" si="7"/>
        <v>9.8843829958071366E-2</v>
      </c>
      <c r="G93" s="6">
        <f t="shared" si="8"/>
        <v>2.3772732401929147E-2</v>
      </c>
    </row>
    <row r="94" spans="1:7" x14ac:dyDescent="0.25">
      <c r="A94" s="1" t="s">
        <v>93</v>
      </c>
      <c r="B94">
        <f>Planificare_Segment!C92</f>
        <v>12.34</v>
      </c>
      <c r="C94">
        <f t="shared" si="9"/>
        <v>12.991991497739892</v>
      </c>
      <c r="D94">
        <f t="shared" si="5"/>
        <v>-0.65199149773989262</v>
      </c>
      <c r="E94">
        <f t="shared" si="6"/>
        <v>0.65199149773989262</v>
      </c>
      <c r="F94">
        <f t="shared" si="7"/>
        <v>0.42509291312510838</v>
      </c>
      <c r="G94" s="6">
        <f t="shared" si="8"/>
        <v>5.2835615700153375E-2</v>
      </c>
    </row>
    <row r="95" spans="1:7" x14ac:dyDescent="0.25">
      <c r="A95" s="1" t="s">
        <v>94</v>
      </c>
      <c r="B95">
        <f>Planificare_Segment!C93</f>
        <v>12.66</v>
      </c>
      <c r="C95">
        <f t="shared" si="9"/>
        <v>12.678053318852781</v>
      </c>
      <c r="D95">
        <f t="shared" si="5"/>
        <v>-1.805331885278072E-2</v>
      </c>
      <c r="E95">
        <f t="shared" si="6"/>
        <v>1.805331885278072E-2</v>
      </c>
      <c r="F95">
        <f t="shared" si="7"/>
        <v>3.2592232160016775E-4</v>
      </c>
      <c r="G95" s="6">
        <f t="shared" si="8"/>
        <v>1.4260125476130111E-3</v>
      </c>
    </row>
    <row r="96" spans="1:7" x14ac:dyDescent="0.25">
      <c r="A96" s="1" t="s">
        <v>95</v>
      </c>
      <c r="B96">
        <f>Planificare_Segment!C94</f>
        <v>12.225</v>
      </c>
      <c r="C96">
        <f t="shared" si="9"/>
        <v>12.537766031601256</v>
      </c>
      <c r="D96">
        <f t="shared" si="5"/>
        <v>-0.3127660316012566</v>
      </c>
      <c r="E96">
        <f t="shared" si="6"/>
        <v>0.3127660316012566</v>
      </c>
      <c r="F96">
        <f t="shared" si="7"/>
        <v>9.7822590523598249E-2</v>
      </c>
      <c r="G96" s="6">
        <f t="shared" si="8"/>
        <v>2.558413346431547E-2</v>
      </c>
    </row>
    <row r="97" spans="1:7" x14ac:dyDescent="0.25">
      <c r="A97" s="1" t="s">
        <v>96</v>
      </c>
      <c r="B97">
        <f>Planificare_Segment!C95</f>
        <v>11.3925</v>
      </c>
      <c r="C97">
        <f t="shared" si="9"/>
        <v>12.391161800792045</v>
      </c>
      <c r="D97">
        <f t="shared" si="5"/>
        <v>-0.99866180079204447</v>
      </c>
      <c r="E97">
        <f t="shared" si="6"/>
        <v>0.99866180079204447</v>
      </c>
      <c r="F97">
        <f t="shared" si="7"/>
        <v>0.9973253923612091</v>
      </c>
      <c r="G97" s="6">
        <f t="shared" si="8"/>
        <v>8.7659583128553389E-2</v>
      </c>
    </row>
    <row r="98" spans="1:7" x14ac:dyDescent="0.25">
      <c r="A98" s="1" t="s">
        <v>97</v>
      </c>
      <c r="B98">
        <f>Planificare_Segment!C96</f>
        <v>8.98</v>
      </c>
      <c r="C98">
        <f t="shared" si="9"/>
        <v>11.710499308412361</v>
      </c>
      <c r="D98">
        <f t="shared" si="5"/>
        <v>-2.7304993084123605</v>
      </c>
      <c r="E98">
        <f t="shared" si="6"/>
        <v>2.7304993084123605</v>
      </c>
      <c r="F98">
        <f t="shared" si="7"/>
        <v>7.455626473240379</v>
      </c>
      <c r="G98" s="6">
        <f t="shared" si="8"/>
        <v>0.30406451095906017</v>
      </c>
    </row>
    <row r="99" spans="1:7" x14ac:dyDescent="0.25">
      <c r="A99" s="1" t="s">
        <v>98</v>
      </c>
      <c r="B99">
        <f>Planificare_Segment!C97</f>
        <v>9.0250000000000004</v>
      </c>
      <c r="C99">
        <f t="shared" si="9"/>
        <v>9.9015295273811663</v>
      </c>
      <c r="D99">
        <f t="shared" si="5"/>
        <v>-0.87652952738116596</v>
      </c>
      <c r="E99">
        <f t="shared" si="6"/>
        <v>0.87652952738116596</v>
      </c>
      <c r="F99">
        <f t="shared" si="7"/>
        <v>0.76830401237105017</v>
      </c>
      <c r="G99" s="6">
        <f t="shared" si="8"/>
        <v>9.7122385305392342E-2</v>
      </c>
    </row>
    <row r="100" spans="1:7" x14ac:dyDescent="0.25">
      <c r="A100" s="1" t="s">
        <v>99</v>
      </c>
      <c r="B100">
        <f>Planificare_Segment!C98</f>
        <v>9.31</v>
      </c>
      <c r="C100">
        <f t="shared" si="9"/>
        <v>9.0078108481939285</v>
      </c>
      <c r="D100">
        <f t="shared" si="5"/>
        <v>0.30218915180607198</v>
      </c>
      <c r="E100">
        <f t="shared" si="6"/>
        <v>0.30218915180607198</v>
      </c>
      <c r="F100">
        <f t="shared" si="7"/>
        <v>9.1318283469273218E-2</v>
      </c>
      <c r="G100" s="6">
        <f t="shared" si="8"/>
        <v>3.2458555510856281E-2</v>
      </c>
    </row>
    <row r="101" spans="1:7" x14ac:dyDescent="0.25">
      <c r="A101" s="1" t="s">
        <v>100</v>
      </c>
      <c r="B101">
        <f>Planificare_Segment!C99</f>
        <v>4.07</v>
      </c>
      <c r="C101">
        <f t="shared" si="9"/>
        <v>9.2011353718948694</v>
      </c>
      <c r="D101">
        <f t="shared" si="5"/>
        <v>-5.1311353718948691</v>
      </c>
      <c r="E101">
        <f t="shared" si="6"/>
        <v>5.1311353718948691</v>
      </c>
      <c r="F101">
        <f t="shared" si="7"/>
        <v>26.328550204710698</v>
      </c>
      <c r="G101" s="6">
        <f t="shared" si="8"/>
        <v>1.2607212215957908</v>
      </c>
    </row>
    <row r="102" spans="1:7" x14ac:dyDescent="0.25">
      <c r="A102" s="1" t="s">
        <v>101</v>
      </c>
      <c r="B102">
        <f>Planificare_Segment!C100</f>
        <v>3</v>
      </c>
      <c r="C102">
        <f t="shared" si="9"/>
        <v>6.0715812325294536</v>
      </c>
      <c r="D102">
        <f t="shared" si="5"/>
        <v>-3.0715812325294536</v>
      </c>
      <c r="E102">
        <f t="shared" si="6"/>
        <v>3.0715812325294536</v>
      </c>
      <c r="F102">
        <f t="shared" si="7"/>
        <v>9.4346112680271581</v>
      </c>
      <c r="G102" s="6">
        <f t="shared" si="8"/>
        <v>1.0238604108431513</v>
      </c>
    </row>
    <row r="103" spans="1:7" x14ac:dyDescent="0.25">
      <c r="A103" s="1" t="s">
        <v>102</v>
      </c>
      <c r="B103">
        <f>Planificare_Segment!C101</f>
        <v>4.5019999999999998</v>
      </c>
      <c r="C103">
        <f t="shared" si="9"/>
        <v>3.4087198318333045</v>
      </c>
      <c r="D103">
        <f t="shared" si="5"/>
        <v>1.0932801681666953</v>
      </c>
      <c r="E103">
        <f t="shared" si="6"/>
        <v>1.0932801681666953</v>
      </c>
      <c r="F103">
        <f t="shared" si="7"/>
        <v>1.1952615261065975</v>
      </c>
      <c r="G103" s="6">
        <f t="shared" si="8"/>
        <v>0.24284321816230461</v>
      </c>
    </row>
    <row r="104" spans="1:7" x14ac:dyDescent="0.25">
      <c r="A104" s="1" t="s">
        <v>103</v>
      </c>
      <c r="B104">
        <f>Planificare_Segment!C102</f>
        <v>4.7770000000000001</v>
      </c>
      <c r="C104">
        <f t="shared" si="9"/>
        <v>3.9282643108283901</v>
      </c>
      <c r="D104">
        <f t="shared" si="5"/>
        <v>0.84873568917161002</v>
      </c>
      <c r="E104">
        <f t="shared" si="6"/>
        <v>0.84873568917161002</v>
      </c>
      <c r="F104">
        <f t="shared" si="7"/>
        <v>0.7203522700736078</v>
      </c>
      <c r="G104" s="6">
        <f t="shared" si="8"/>
        <v>0.17767127677864977</v>
      </c>
    </row>
    <row r="105" spans="1:7" x14ac:dyDescent="0.25">
      <c r="A105" s="1" t="s">
        <v>104</v>
      </c>
      <c r="B105">
        <f>Planificare_Segment!C103</f>
        <v>4.9400000000000004</v>
      </c>
      <c r="C105">
        <f t="shared" si="9"/>
        <v>4.671955183407329</v>
      </c>
      <c r="D105">
        <f t="shared" si="5"/>
        <v>0.26804481659267143</v>
      </c>
      <c r="E105">
        <f t="shared" si="6"/>
        <v>0.26804481659267143</v>
      </c>
      <c r="F105">
        <f t="shared" si="7"/>
        <v>7.1848023702198865E-2</v>
      </c>
      <c r="G105" s="6">
        <f t="shared" si="8"/>
        <v>5.4260084330500287E-2</v>
      </c>
    </row>
    <row r="106" spans="1:7" x14ac:dyDescent="0.25">
      <c r="A106" s="1" t="s">
        <v>105</v>
      </c>
      <c r="B106">
        <f>Planificare_Segment!C104</f>
        <v>4.97</v>
      </c>
      <c r="C106">
        <f t="shared" si="9"/>
        <v>4.87773707234689</v>
      </c>
      <c r="D106">
        <f t="shared" si="5"/>
        <v>9.2262927653109728E-2</v>
      </c>
      <c r="E106">
        <f t="shared" si="6"/>
        <v>9.2262927653109728E-2</v>
      </c>
      <c r="F106">
        <f t="shared" si="7"/>
        <v>8.5124478191229598E-3</v>
      </c>
      <c r="G106" s="6">
        <f t="shared" si="8"/>
        <v>1.856396934670216E-2</v>
      </c>
    </row>
    <row r="107" spans="1:7" x14ac:dyDescent="0.25">
      <c r="A107" s="1" t="s">
        <v>106</v>
      </c>
      <c r="B107">
        <f>Planificare_Segment!C105</f>
        <v>3.915</v>
      </c>
      <c r="C107">
        <f t="shared" si="9"/>
        <v>4.9585405654626182</v>
      </c>
      <c r="D107">
        <f t="shared" si="5"/>
        <v>-1.0435405654626182</v>
      </c>
      <c r="E107">
        <f t="shared" si="6"/>
        <v>1.0435405654626182</v>
      </c>
      <c r="F107">
        <f t="shared" si="7"/>
        <v>1.0889769117660408</v>
      </c>
      <c r="G107" s="6">
        <f t="shared" si="8"/>
        <v>0.26654931429441076</v>
      </c>
    </row>
    <row r="108" spans="1:7" x14ac:dyDescent="0.25">
      <c r="A108" s="1" t="s">
        <v>107</v>
      </c>
      <c r="B108">
        <f>Planificare_Segment!C106</f>
        <v>4.8099999999999996</v>
      </c>
      <c r="C108">
        <f t="shared" si="9"/>
        <v>4.3179901145646138</v>
      </c>
      <c r="D108">
        <f t="shared" si="5"/>
        <v>0.49200988543538582</v>
      </c>
      <c r="E108">
        <f t="shared" si="6"/>
        <v>0.49200988543538582</v>
      </c>
      <c r="F108">
        <f t="shared" si="7"/>
        <v>0.24207372736614147</v>
      </c>
      <c r="G108" s="6">
        <f t="shared" si="8"/>
        <v>0.10228895747097419</v>
      </c>
    </row>
    <row r="109" spans="1:7" x14ac:dyDescent="0.25">
      <c r="A109" s="1" t="s">
        <v>108</v>
      </c>
      <c r="B109">
        <f>Planificare_Segment!C107</f>
        <v>4.79</v>
      </c>
      <c r="C109">
        <f t="shared" si="9"/>
        <v>4.4681268696347596</v>
      </c>
      <c r="D109">
        <f t="shared" si="5"/>
        <v>0.32187313036524046</v>
      </c>
      <c r="E109">
        <f t="shared" si="6"/>
        <v>0.32187313036524046</v>
      </c>
      <c r="F109">
        <f t="shared" si="7"/>
        <v>0.10360231205111908</v>
      </c>
      <c r="G109" s="6">
        <f t="shared" si="8"/>
        <v>6.7196895692117009E-2</v>
      </c>
    </row>
    <row r="110" spans="1:7" x14ac:dyDescent="0.25">
      <c r="A110" s="1" t="s">
        <v>109</v>
      </c>
      <c r="B110">
        <f>Planificare_Segment!C108</f>
        <v>5.085</v>
      </c>
      <c r="C110">
        <f t="shared" si="9"/>
        <v>4.7976396230249225</v>
      </c>
      <c r="D110">
        <f t="shared" si="5"/>
        <v>0.28736037697507744</v>
      </c>
      <c r="E110">
        <f t="shared" si="6"/>
        <v>0.28736037697507744</v>
      </c>
      <c r="F110">
        <f t="shared" si="7"/>
        <v>8.257598625525861E-2</v>
      </c>
      <c r="G110" s="6">
        <f t="shared" si="8"/>
        <v>5.6511381902670098E-2</v>
      </c>
    </row>
    <row r="111" spans="1:7" x14ac:dyDescent="0.25">
      <c r="A111" s="1" t="s">
        <v>110</v>
      </c>
      <c r="B111">
        <f>Planificare_Segment!C109</f>
        <v>4.9550000000000001</v>
      </c>
      <c r="C111">
        <f t="shared" si="9"/>
        <v>4.9723155603824072</v>
      </c>
      <c r="D111">
        <f t="shared" si="5"/>
        <v>-1.7315560382407114E-2</v>
      </c>
      <c r="E111">
        <f t="shared" si="6"/>
        <v>1.7315560382407114E-2</v>
      </c>
      <c r="F111">
        <f t="shared" si="7"/>
        <v>2.9982863135678676E-4</v>
      </c>
      <c r="G111" s="6">
        <f t="shared" si="8"/>
        <v>3.494563144784483E-3</v>
      </c>
    </row>
    <row r="112" spans="1:7" x14ac:dyDescent="0.25">
      <c r="A112" s="1" t="s">
        <v>111</v>
      </c>
      <c r="B112">
        <f>Planificare_Segment!C110</f>
        <v>10.44</v>
      </c>
      <c r="C112">
        <f t="shared" si="9"/>
        <v>5.0046575496619905</v>
      </c>
      <c r="D112">
        <f t="shared" si="5"/>
        <v>5.435342450338009</v>
      </c>
      <c r="E112">
        <f t="shared" si="6"/>
        <v>5.435342450338009</v>
      </c>
      <c r="F112">
        <f t="shared" si="7"/>
        <v>29.542947552446392</v>
      </c>
      <c r="G112" s="6">
        <f t="shared" si="8"/>
        <v>0.5206266714883151</v>
      </c>
    </row>
    <row r="113" spans="1:7" x14ac:dyDescent="0.25">
      <c r="A113" s="1" t="s">
        <v>112</v>
      </c>
      <c r="B113">
        <f>Planificare_Segment!C111</f>
        <v>9.9149999999999991</v>
      </c>
      <c r="C113">
        <f t="shared" si="9"/>
        <v>8.3448333854152601</v>
      </c>
      <c r="D113">
        <f t="shared" si="5"/>
        <v>1.5701666145847391</v>
      </c>
      <c r="E113">
        <f t="shared" si="6"/>
        <v>1.5701666145847391</v>
      </c>
      <c r="F113">
        <f t="shared" si="7"/>
        <v>2.4654231975565004</v>
      </c>
      <c r="G113" s="6">
        <f t="shared" si="8"/>
        <v>0.15836274478918197</v>
      </c>
    </row>
    <row r="114" spans="1:7" x14ac:dyDescent="0.25">
      <c r="A114" s="1" t="s">
        <v>113</v>
      </c>
      <c r="B114">
        <f>Planificare_Segment!C112</f>
        <v>10.33</v>
      </c>
      <c r="C114">
        <f t="shared" si="9"/>
        <v>10.115540104404191</v>
      </c>
      <c r="D114">
        <f t="shared" si="5"/>
        <v>0.2144598955958088</v>
      </c>
      <c r="E114">
        <f t="shared" si="6"/>
        <v>0.2144598955958088</v>
      </c>
      <c r="F114">
        <f t="shared" si="7"/>
        <v>4.5993046818965211E-2</v>
      </c>
      <c r="G114" s="6">
        <f t="shared" si="8"/>
        <v>2.076088050298246E-2</v>
      </c>
    </row>
    <row r="115" spans="1:7" x14ac:dyDescent="0.25">
      <c r="A115" s="1" t="s">
        <v>114</v>
      </c>
      <c r="B115">
        <f>Planificare_Segment!C113</f>
        <v>10.119999999999999</v>
      </c>
      <c r="C115">
        <f t="shared" si="9"/>
        <v>10.171477822232879</v>
      </c>
      <c r="D115">
        <f t="shared" si="5"/>
        <v>-5.1477822232879333E-2</v>
      </c>
      <c r="E115">
        <f t="shared" si="6"/>
        <v>5.1477822232879333E-2</v>
      </c>
      <c r="F115">
        <f t="shared" si="7"/>
        <v>2.6499661818399256E-3</v>
      </c>
      <c r="G115" s="6">
        <f t="shared" si="8"/>
        <v>5.0867413273596182E-3</v>
      </c>
    </row>
    <row r="116" spans="1:7" x14ac:dyDescent="0.25">
      <c r="A116" s="1" t="s">
        <v>115</v>
      </c>
      <c r="B116">
        <f>Planificare_Segment!C114</f>
        <v>10.29</v>
      </c>
      <c r="C116">
        <f t="shared" si="9"/>
        <v>10.200216041761678</v>
      </c>
      <c r="D116">
        <f t="shared" si="5"/>
        <v>8.9783958238321304E-2</v>
      </c>
      <c r="E116">
        <f t="shared" si="6"/>
        <v>8.9783958238321304E-2</v>
      </c>
      <c r="F116">
        <f t="shared" si="7"/>
        <v>8.0611591569406237E-3</v>
      </c>
      <c r="G116" s="6">
        <f t="shared" si="8"/>
        <v>8.7253603730147039E-3</v>
      </c>
    </row>
    <row r="117" spans="1:7" x14ac:dyDescent="0.25">
      <c r="A117" s="1" t="s">
        <v>116</v>
      </c>
      <c r="B117">
        <f>Planificare_Segment!C115</f>
        <v>9.8049999999999997</v>
      </c>
      <c r="C117">
        <f t="shared" si="9"/>
        <v>10.225063204288167</v>
      </c>
      <c r="D117">
        <f t="shared" si="5"/>
        <v>-0.42006320428816757</v>
      </c>
      <c r="E117">
        <f t="shared" si="6"/>
        <v>0.42006320428816757</v>
      </c>
      <c r="F117">
        <f t="shared" si="7"/>
        <v>0.1764530955968428</v>
      </c>
      <c r="G117" s="6">
        <f t="shared" si="8"/>
        <v>4.2841734246625962E-2</v>
      </c>
    </row>
    <row r="118" spans="1:7" x14ac:dyDescent="0.25">
      <c r="A118" s="1" t="s">
        <v>117</v>
      </c>
      <c r="B118">
        <f>Planificare_Segment!C116</f>
        <v>9.5500000000000007</v>
      </c>
      <c r="C118">
        <f t="shared" si="9"/>
        <v>9.9902608583543486</v>
      </c>
      <c r="D118">
        <f t="shared" si="5"/>
        <v>-0.44026085835434792</v>
      </c>
      <c r="E118">
        <f t="shared" si="6"/>
        <v>0.44026085835434792</v>
      </c>
      <c r="F118">
        <f t="shared" si="7"/>
        <v>0.19382962339890719</v>
      </c>
      <c r="G118" s="6">
        <f t="shared" si="8"/>
        <v>4.6100613440245852E-2</v>
      </c>
    </row>
    <row r="119" spans="1:7" x14ac:dyDescent="0.25">
      <c r="A119" s="1"/>
      <c r="C119">
        <f t="shared" si="9"/>
        <v>9.6474051935677512</v>
      </c>
      <c r="D119">
        <f>B119-C119</f>
        <v>-9.6474051935677512</v>
      </c>
      <c r="E119">
        <f>ABS(D119)</f>
        <v>9.6474051935677512</v>
      </c>
      <c r="F119">
        <f>D119^2</f>
        <v>93.07242696887802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19"/>
  <sheetViews>
    <sheetView workbookViewId="0">
      <selection activeCell="J2" sqref="J2"/>
    </sheetView>
  </sheetViews>
  <sheetFormatPr defaultRowHeight="15" x14ac:dyDescent="0.25"/>
  <cols>
    <col min="1" max="1" width="13" bestFit="1" customWidth="1"/>
    <col min="2" max="2" width="18" bestFit="1" customWidth="1"/>
    <col min="3" max="3" width="10.7109375" bestFit="1" customWidth="1"/>
    <col min="4" max="4" width="9" bestFit="1" customWidth="1"/>
    <col min="5" max="5" width="8" bestFit="1" customWidth="1"/>
    <col min="6" max="6" width="12" bestFit="1" customWidth="1"/>
    <col min="7" max="7" width="12" style="6" bestFit="1" customWidth="1"/>
  </cols>
  <sheetData>
    <row r="1" spans="1:12" x14ac:dyDescent="0.25">
      <c r="A1" t="s">
        <v>0</v>
      </c>
      <c r="B1" t="s">
        <v>141</v>
      </c>
      <c r="C1" t="s">
        <v>142</v>
      </c>
      <c r="D1" t="s">
        <v>143</v>
      </c>
      <c r="E1" t="s">
        <v>119</v>
      </c>
      <c r="F1" t="s">
        <v>120</v>
      </c>
      <c r="G1" s="6" t="s">
        <v>121</v>
      </c>
      <c r="I1" t="s">
        <v>123</v>
      </c>
      <c r="J1" t="s">
        <v>124</v>
      </c>
      <c r="K1" t="s">
        <v>125</v>
      </c>
    </row>
    <row r="2" spans="1:12" x14ac:dyDescent="0.25">
      <c r="E2">
        <f>AVERAGE(E7:E118)</f>
        <v>1.6597103571428569</v>
      </c>
      <c r="F2">
        <f>AVERAGE(F7:F118)</f>
        <v>5.6820212254571425</v>
      </c>
      <c r="G2" s="6">
        <f>AVERAGE(G7:G118)</f>
        <v>0.15952645905389931</v>
      </c>
      <c r="I2">
        <v>0.2</v>
      </c>
      <c r="J2">
        <v>0.6</v>
      </c>
      <c r="K2">
        <v>0.2</v>
      </c>
      <c r="L2">
        <f>I2+J2+K2</f>
        <v>1</v>
      </c>
    </row>
    <row r="4" spans="1:12" x14ac:dyDescent="0.25">
      <c r="A4" s="1" t="s">
        <v>3</v>
      </c>
      <c r="B4">
        <f>Planificare_Segment!C2</f>
        <v>10.37</v>
      </c>
    </row>
    <row r="5" spans="1:12" x14ac:dyDescent="0.25">
      <c r="A5" s="1" t="s">
        <v>4</v>
      </c>
      <c r="B5">
        <f>Planificare_Segment!C3</f>
        <v>13.68</v>
      </c>
    </row>
    <row r="6" spans="1:12" x14ac:dyDescent="0.25">
      <c r="A6" s="1" t="s">
        <v>5</v>
      </c>
      <c r="B6">
        <f>Planificare_Segment!C4</f>
        <v>13.89</v>
      </c>
    </row>
    <row r="7" spans="1:12" x14ac:dyDescent="0.25">
      <c r="A7" s="1" t="s">
        <v>6</v>
      </c>
      <c r="B7">
        <f>Planificare_Segment!C5</f>
        <v>10.68</v>
      </c>
      <c r="C7">
        <f>$I$2*B6+$J$2*B5+B4*$K$2</f>
        <v>13.06</v>
      </c>
      <c r="D7">
        <f t="shared" ref="D7:D69" si="0">B7-C7</f>
        <v>-2.3800000000000008</v>
      </c>
      <c r="E7">
        <f t="shared" ref="E7:E69" si="1">ABS(D7)</f>
        <v>2.3800000000000008</v>
      </c>
      <c r="F7">
        <f t="shared" ref="F7:F69" si="2">D7^2</f>
        <v>5.6644000000000041</v>
      </c>
      <c r="G7" s="6">
        <f t="shared" ref="G7:G69" si="3">E7/B7</f>
        <v>0.22284644194756562</v>
      </c>
    </row>
    <row r="8" spans="1:12" x14ac:dyDescent="0.25">
      <c r="A8" s="1" t="s">
        <v>7</v>
      </c>
      <c r="B8">
        <f>Planificare_Segment!C6</f>
        <v>17.475000000000001</v>
      </c>
      <c r="C8">
        <f>$I$2*B7+$J$2*B6+B5*$K$2</f>
        <v>13.206</v>
      </c>
      <c r="D8">
        <f t="shared" si="0"/>
        <v>4.2690000000000019</v>
      </c>
      <c r="E8">
        <f t="shared" si="1"/>
        <v>4.2690000000000019</v>
      </c>
      <c r="F8">
        <f t="shared" si="2"/>
        <v>18.224361000000016</v>
      </c>
      <c r="G8" s="6">
        <f t="shared" si="3"/>
        <v>0.24429184549356231</v>
      </c>
    </row>
    <row r="9" spans="1:12" x14ac:dyDescent="0.25">
      <c r="A9" s="1" t="s">
        <v>8</v>
      </c>
      <c r="B9">
        <f>Planificare_Segment!C7</f>
        <v>14.51</v>
      </c>
      <c r="C9">
        <f t="shared" ref="C9:C71" si="4">$I$2*B8+$J$2*B7+B6*$K$2</f>
        <v>12.681000000000001</v>
      </c>
      <c r="D9">
        <f t="shared" si="0"/>
        <v>1.8289999999999988</v>
      </c>
      <c r="E9">
        <f t="shared" si="1"/>
        <v>1.8289999999999988</v>
      </c>
      <c r="F9">
        <f t="shared" si="2"/>
        <v>3.3452409999999957</v>
      </c>
      <c r="G9" s="6">
        <f t="shared" si="3"/>
        <v>0.12605099931082003</v>
      </c>
    </row>
    <row r="10" spans="1:12" x14ac:dyDescent="0.25">
      <c r="A10" s="1" t="s">
        <v>9</v>
      </c>
      <c r="B10">
        <f>Planificare_Segment!C8</f>
        <v>16.100000000000001</v>
      </c>
      <c r="C10">
        <f t="shared" si="4"/>
        <v>15.523</v>
      </c>
      <c r="D10">
        <f t="shared" si="0"/>
        <v>0.57700000000000173</v>
      </c>
      <c r="E10">
        <f t="shared" si="1"/>
        <v>0.57700000000000173</v>
      </c>
      <c r="F10">
        <f t="shared" si="2"/>
        <v>0.33292900000000197</v>
      </c>
      <c r="G10" s="6">
        <f t="shared" si="3"/>
        <v>3.5838509316770288E-2</v>
      </c>
    </row>
    <row r="11" spans="1:12" x14ac:dyDescent="0.25">
      <c r="A11" s="1" t="s">
        <v>10</v>
      </c>
      <c r="B11">
        <f>Planificare_Segment!C9</f>
        <v>16.09</v>
      </c>
      <c r="C11">
        <f t="shared" si="4"/>
        <v>15.421000000000001</v>
      </c>
      <c r="D11">
        <f t="shared" si="0"/>
        <v>0.66899999999999871</v>
      </c>
      <c r="E11">
        <f t="shared" si="1"/>
        <v>0.66899999999999871</v>
      </c>
      <c r="F11">
        <f t="shared" si="2"/>
        <v>0.44756099999999827</v>
      </c>
      <c r="G11" s="6">
        <f t="shared" si="3"/>
        <v>4.1578620261031617E-2</v>
      </c>
    </row>
    <row r="12" spans="1:12" x14ac:dyDescent="0.25">
      <c r="A12" s="1" t="s">
        <v>11</v>
      </c>
      <c r="B12">
        <f>Planificare_Segment!C10</f>
        <v>16.239999999999998</v>
      </c>
      <c r="C12">
        <f t="shared" si="4"/>
        <v>15.780000000000001</v>
      </c>
      <c r="D12">
        <f t="shared" si="0"/>
        <v>0.4599999999999973</v>
      </c>
      <c r="E12">
        <f t="shared" si="1"/>
        <v>0.4599999999999973</v>
      </c>
      <c r="F12">
        <f t="shared" si="2"/>
        <v>0.21159999999999751</v>
      </c>
      <c r="G12" s="6">
        <f t="shared" si="3"/>
        <v>2.8325123152709197E-2</v>
      </c>
    </row>
    <row r="13" spans="1:12" x14ac:dyDescent="0.25">
      <c r="A13" s="1" t="s">
        <v>12</v>
      </c>
      <c r="B13">
        <f>Planificare_Segment!C11</f>
        <v>16.25</v>
      </c>
      <c r="C13">
        <f t="shared" si="4"/>
        <v>16.122</v>
      </c>
      <c r="D13">
        <f t="shared" si="0"/>
        <v>0.12800000000000011</v>
      </c>
      <c r="E13">
        <f t="shared" si="1"/>
        <v>0.12800000000000011</v>
      </c>
      <c r="F13">
        <f t="shared" si="2"/>
        <v>1.638400000000003E-2</v>
      </c>
      <c r="G13" s="6">
        <f t="shared" si="3"/>
        <v>7.8769230769230834E-3</v>
      </c>
    </row>
    <row r="14" spans="1:12" x14ac:dyDescent="0.25">
      <c r="A14" s="1" t="s">
        <v>13</v>
      </c>
      <c r="B14">
        <f>Planificare_Segment!C12</f>
        <v>16.295000000000002</v>
      </c>
      <c r="C14">
        <f t="shared" si="4"/>
        <v>16.211999999999996</v>
      </c>
      <c r="D14">
        <f t="shared" si="0"/>
        <v>8.3000000000005514E-2</v>
      </c>
      <c r="E14">
        <f t="shared" si="1"/>
        <v>8.3000000000005514E-2</v>
      </c>
      <c r="F14">
        <f t="shared" si="2"/>
        <v>6.8890000000009152E-3</v>
      </c>
      <c r="G14" s="6">
        <f t="shared" si="3"/>
        <v>5.0935869898745328E-3</v>
      </c>
    </row>
    <row r="15" spans="1:12" x14ac:dyDescent="0.25">
      <c r="A15" s="1" t="s">
        <v>14</v>
      </c>
      <c r="B15">
        <f>Planificare_Segment!C13</f>
        <v>16.5</v>
      </c>
      <c r="C15">
        <f t="shared" si="4"/>
        <v>16.257000000000001</v>
      </c>
      <c r="D15">
        <f t="shared" si="0"/>
        <v>0.24299999999999855</v>
      </c>
      <c r="E15">
        <f t="shared" si="1"/>
        <v>0.24299999999999855</v>
      </c>
      <c r="F15">
        <f t="shared" si="2"/>
        <v>5.9048999999999296E-2</v>
      </c>
      <c r="G15" s="6">
        <f t="shared" si="3"/>
        <v>1.4727272727272639E-2</v>
      </c>
    </row>
    <row r="16" spans="1:12" x14ac:dyDescent="0.25">
      <c r="A16" s="1" t="s">
        <v>15</v>
      </c>
      <c r="B16">
        <f>Planificare_Segment!C14</f>
        <v>16.420000000000002</v>
      </c>
      <c r="C16">
        <f t="shared" si="4"/>
        <v>16.327000000000002</v>
      </c>
      <c r="D16">
        <f t="shared" si="0"/>
        <v>9.2999999999999972E-2</v>
      </c>
      <c r="E16">
        <f t="shared" si="1"/>
        <v>9.2999999999999972E-2</v>
      </c>
      <c r="F16">
        <f t="shared" si="2"/>
        <v>8.6489999999999952E-3</v>
      </c>
      <c r="G16" s="6">
        <f t="shared" si="3"/>
        <v>5.6638246041412887E-3</v>
      </c>
    </row>
    <row r="17" spans="1:7" x14ac:dyDescent="0.25">
      <c r="A17" s="1" t="s">
        <v>16</v>
      </c>
      <c r="B17">
        <f>Planificare_Segment!C15</f>
        <v>11.85</v>
      </c>
      <c r="C17">
        <f t="shared" si="4"/>
        <v>16.443000000000001</v>
      </c>
      <c r="D17">
        <f t="shared" si="0"/>
        <v>-4.5930000000000017</v>
      </c>
      <c r="E17">
        <f t="shared" si="1"/>
        <v>4.5930000000000017</v>
      </c>
      <c r="F17">
        <f t="shared" si="2"/>
        <v>21.095649000000016</v>
      </c>
      <c r="G17" s="6">
        <f t="shared" si="3"/>
        <v>0.38759493670886092</v>
      </c>
    </row>
    <row r="18" spans="1:7" x14ac:dyDescent="0.25">
      <c r="A18" s="1" t="s">
        <v>17</v>
      </c>
      <c r="B18">
        <f>Planificare_Segment!C16</f>
        <v>14.925700000000001</v>
      </c>
      <c r="C18">
        <f t="shared" si="4"/>
        <v>15.522000000000002</v>
      </c>
      <c r="D18">
        <f t="shared" si="0"/>
        <v>-0.59630000000000116</v>
      </c>
      <c r="E18">
        <f t="shared" si="1"/>
        <v>0.59630000000000116</v>
      </c>
      <c r="F18">
        <f t="shared" si="2"/>
        <v>0.35557369000000139</v>
      </c>
      <c r="G18" s="6">
        <f t="shared" si="3"/>
        <v>3.995122506817108E-2</v>
      </c>
    </row>
    <row r="19" spans="1:7" x14ac:dyDescent="0.25">
      <c r="A19" s="1" t="s">
        <v>18</v>
      </c>
      <c r="B19">
        <f>Planificare_Segment!C17</f>
        <v>9.7149999999999999</v>
      </c>
      <c r="C19">
        <f t="shared" si="4"/>
        <v>13.379140000000001</v>
      </c>
      <c r="D19">
        <f t="shared" si="0"/>
        <v>-3.6641400000000015</v>
      </c>
      <c r="E19">
        <f t="shared" si="1"/>
        <v>3.6641400000000015</v>
      </c>
      <c r="F19">
        <f t="shared" si="2"/>
        <v>13.425921939600011</v>
      </c>
      <c r="G19" s="6">
        <f t="shared" si="3"/>
        <v>0.37716314976839954</v>
      </c>
    </row>
    <row r="20" spans="1:7" x14ac:dyDescent="0.25">
      <c r="A20" s="1" t="s">
        <v>19</v>
      </c>
      <c r="B20">
        <f>Planificare_Segment!C18</f>
        <v>13.76</v>
      </c>
      <c r="C20">
        <f t="shared" si="4"/>
        <v>13.268419999999999</v>
      </c>
      <c r="D20">
        <f t="shared" si="0"/>
        <v>0.49158000000000079</v>
      </c>
      <c r="E20">
        <f t="shared" si="1"/>
        <v>0.49158000000000079</v>
      </c>
      <c r="F20">
        <f t="shared" si="2"/>
        <v>0.24165089640000079</v>
      </c>
      <c r="G20" s="6">
        <f t="shared" si="3"/>
        <v>3.5725290697674474E-2</v>
      </c>
    </row>
    <row r="21" spans="1:7" x14ac:dyDescent="0.25">
      <c r="A21" s="1" t="s">
        <v>20</v>
      </c>
      <c r="B21">
        <f>Planificare_Segment!C19</f>
        <v>13.244999999999999</v>
      </c>
      <c r="C21">
        <f t="shared" si="4"/>
        <v>11.566140000000001</v>
      </c>
      <c r="D21">
        <f t="shared" si="0"/>
        <v>1.6788599999999985</v>
      </c>
      <c r="E21">
        <f t="shared" si="1"/>
        <v>1.6788599999999985</v>
      </c>
      <c r="F21">
        <f t="shared" si="2"/>
        <v>2.8185708995999947</v>
      </c>
      <c r="G21" s="6">
        <f t="shared" si="3"/>
        <v>0.12675424688561709</v>
      </c>
    </row>
    <row r="22" spans="1:7" x14ac:dyDescent="0.25">
      <c r="A22" s="1" t="s">
        <v>21</v>
      </c>
      <c r="B22">
        <f>Planificare_Segment!C20</f>
        <v>13.395</v>
      </c>
      <c r="C22">
        <f t="shared" si="4"/>
        <v>12.848000000000001</v>
      </c>
      <c r="D22">
        <f t="shared" si="0"/>
        <v>0.54699999999999882</v>
      </c>
      <c r="E22">
        <f t="shared" si="1"/>
        <v>0.54699999999999882</v>
      </c>
      <c r="F22">
        <f t="shared" si="2"/>
        <v>0.29920899999999873</v>
      </c>
      <c r="G22" s="6">
        <f t="shared" si="3"/>
        <v>4.0836132885404913E-2</v>
      </c>
    </row>
    <row r="23" spans="1:7" x14ac:dyDescent="0.25">
      <c r="A23" s="1" t="s">
        <v>22</v>
      </c>
      <c r="B23">
        <f>Planificare_Segment!C21</f>
        <v>14.14</v>
      </c>
      <c r="C23">
        <f t="shared" si="4"/>
        <v>13.378</v>
      </c>
      <c r="D23">
        <f t="shared" si="0"/>
        <v>0.76200000000000045</v>
      </c>
      <c r="E23">
        <f t="shared" si="1"/>
        <v>0.76200000000000045</v>
      </c>
      <c r="F23">
        <f t="shared" si="2"/>
        <v>0.58064400000000072</v>
      </c>
      <c r="G23" s="6">
        <f t="shared" si="3"/>
        <v>5.3889674681753923E-2</v>
      </c>
    </row>
    <row r="24" spans="1:7" x14ac:dyDescent="0.25">
      <c r="A24" s="1" t="s">
        <v>23</v>
      </c>
      <c r="B24">
        <f>Planificare_Segment!C22</f>
        <v>14.256</v>
      </c>
      <c r="C24">
        <f t="shared" si="4"/>
        <v>13.513999999999999</v>
      </c>
      <c r="D24">
        <f t="shared" si="0"/>
        <v>0.74200000000000088</v>
      </c>
      <c r="E24">
        <f t="shared" si="1"/>
        <v>0.74200000000000088</v>
      </c>
      <c r="F24">
        <f t="shared" si="2"/>
        <v>0.55056400000000127</v>
      </c>
      <c r="G24" s="6">
        <f t="shared" si="3"/>
        <v>5.2048260381593776E-2</v>
      </c>
    </row>
    <row r="25" spans="1:7" x14ac:dyDescent="0.25">
      <c r="A25" s="1" t="s">
        <v>24</v>
      </c>
      <c r="B25">
        <f>Planificare_Segment!C23</f>
        <v>7.57</v>
      </c>
      <c r="C25">
        <f t="shared" si="4"/>
        <v>14.014200000000001</v>
      </c>
      <c r="D25">
        <f t="shared" si="0"/>
        <v>-6.4442000000000004</v>
      </c>
      <c r="E25">
        <f t="shared" si="1"/>
        <v>6.4442000000000004</v>
      </c>
      <c r="F25">
        <f t="shared" si="2"/>
        <v>41.527713640000002</v>
      </c>
      <c r="G25" s="6">
        <f t="shared" si="3"/>
        <v>0.8512813738441215</v>
      </c>
    </row>
    <row r="26" spans="1:7" x14ac:dyDescent="0.25">
      <c r="A26" s="1" t="s">
        <v>25</v>
      </c>
      <c r="B26">
        <f>Planificare_Segment!C24</f>
        <v>12.61</v>
      </c>
      <c r="C26">
        <f t="shared" si="4"/>
        <v>12.895599999999998</v>
      </c>
      <c r="D26">
        <f t="shared" si="0"/>
        <v>-0.28559999999999874</v>
      </c>
      <c r="E26">
        <f t="shared" si="1"/>
        <v>0.28559999999999874</v>
      </c>
      <c r="F26">
        <f t="shared" si="2"/>
        <v>8.1567359999999284E-2</v>
      </c>
      <c r="G26" s="6">
        <f t="shared" si="3"/>
        <v>2.2648691514670798E-2</v>
      </c>
    </row>
    <row r="27" spans="1:7" x14ac:dyDescent="0.25">
      <c r="A27" s="1" t="s">
        <v>26</v>
      </c>
      <c r="B27">
        <f>Planificare_Segment!C25</f>
        <v>14.84</v>
      </c>
      <c r="C27">
        <f t="shared" si="4"/>
        <v>9.9152000000000005</v>
      </c>
      <c r="D27">
        <f t="shared" si="0"/>
        <v>4.9247999999999994</v>
      </c>
      <c r="E27">
        <f t="shared" si="1"/>
        <v>4.9247999999999994</v>
      </c>
      <c r="F27">
        <f t="shared" si="2"/>
        <v>24.253655039999995</v>
      </c>
      <c r="G27" s="6">
        <f t="shared" si="3"/>
        <v>0.33185983827493259</v>
      </c>
    </row>
    <row r="28" spans="1:7" x14ac:dyDescent="0.25">
      <c r="A28" s="1" t="s">
        <v>27</v>
      </c>
      <c r="B28">
        <f>Planificare_Segment!C26</f>
        <v>15.54</v>
      </c>
      <c r="C28">
        <f t="shared" si="4"/>
        <v>12.047999999999998</v>
      </c>
      <c r="D28">
        <f t="shared" si="0"/>
        <v>3.4920000000000009</v>
      </c>
      <c r="E28">
        <f t="shared" si="1"/>
        <v>3.4920000000000009</v>
      </c>
      <c r="F28">
        <f t="shared" si="2"/>
        <v>12.194064000000006</v>
      </c>
      <c r="G28" s="6">
        <f t="shared" si="3"/>
        <v>0.22471042471042477</v>
      </c>
    </row>
    <row r="29" spans="1:7" x14ac:dyDescent="0.25">
      <c r="A29" s="1" t="s">
        <v>28</v>
      </c>
      <c r="B29">
        <f>Planificare_Segment!C27</f>
        <v>15.375</v>
      </c>
      <c r="C29">
        <f t="shared" si="4"/>
        <v>14.534000000000001</v>
      </c>
      <c r="D29">
        <f t="shared" si="0"/>
        <v>0.8409999999999993</v>
      </c>
      <c r="E29">
        <f t="shared" si="1"/>
        <v>0.8409999999999993</v>
      </c>
      <c r="F29">
        <f t="shared" si="2"/>
        <v>0.70728099999999883</v>
      </c>
      <c r="G29" s="6">
        <f t="shared" si="3"/>
        <v>5.4699186991869875E-2</v>
      </c>
    </row>
    <row r="30" spans="1:7" x14ac:dyDescent="0.25">
      <c r="A30" s="1" t="s">
        <v>29</v>
      </c>
      <c r="B30">
        <f>Planificare_Segment!C28</f>
        <v>15.234999999999999</v>
      </c>
      <c r="C30">
        <f t="shared" si="4"/>
        <v>15.367000000000001</v>
      </c>
      <c r="D30">
        <f t="shared" si="0"/>
        <v>-0.13200000000000145</v>
      </c>
      <c r="E30">
        <f t="shared" si="1"/>
        <v>0.13200000000000145</v>
      </c>
      <c r="F30">
        <f t="shared" si="2"/>
        <v>1.7424000000000384E-2</v>
      </c>
      <c r="G30" s="6">
        <f t="shared" si="3"/>
        <v>8.6642599277979293E-3</v>
      </c>
    </row>
    <row r="31" spans="1:7" x14ac:dyDescent="0.25">
      <c r="A31" s="1" t="s">
        <v>30</v>
      </c>
      <c r="B31">
        <f>Planificare_Segment!C29</f>
        <v>15.35</v>
      </c>
      <c r="C31">
        <f t="shared" si="4"/>
        <v>15.38</v>
      </c>
      <c r="D31">
        <f t="shared" si="0"/>
        <v>-3.0000000000001137E-2</v>
      </c>
      <c r="E31">
        <f t="shared" si="1"/>
        <v>3.0000000000001137E-2</v>
      </c>
      <c r="F31">
        <f t="shared" si="2"/>
        <v>9.0000000000006817E-4</v>
      </c>
      <c r="G31" s="6">
        <f t="shared" si="3"/>
        <v>1.9543973941368821E-3</v>
      </c>
    </row>
    <row r="32" spans="1:7" x14ac:dyDescent="0.25">
      <c r="A32" s="1" t="s">
        <v>31</v>
      </c>
      <c r="B32">
        <f>Planificare_Segment!C30</f>
        <v>15.92</v>
      </c>
      <c r="C32">
        <f t="shared" si="4"/>
        <v>15.286000000000001</v>
      </c>
      <c r="D32">
        <f t="shared" si="0"/>
        <v>0.63399999999999856</v>
      </c>
      <c r="E32">
        <f t="shared" si="1"/>
        <v>0.63399999999999856</v>
      </c>
      <c r="F32">
        <f t="shared" si="2"/>
        <v>0.4019559999999982</v>
      </c>
      <c r="G32" s="6">
        <f t="shared" si="3"/>
        <v>3.9824120603014983E-2</v>
      </c>
    </row>
    <row r="33" spans="1:7" x14ac:dyDescent="0.25">
      <c r="A33" s="1" t="s">
        <v>32</v>
      </c>
      <c r="B33">
        <f>Planificare_Segment!C31</f>
        <v>16.155000000000001</v>
      </c>
      <c r="C33">
        <f t="shared" si="4"/>
        <v>15.440999999999999</v>
      </c>
      <c r="D33">
        <f t="shared" si="0"/>
        <v>0.71400000000000219</v>
      </c>
      <c r="E33">
        <f t="shared" si="1"/>
        <v>0.71400000000000219</v>
      </c>
      <c r="F33">
        <f t="shared" si="2"/>
        <v>0.50979600000000314</v>
      </c>
      <c r="G33" s="6">
        <f t="shared" si="3"/>
        <v>4.4196843082637084E-2</v>
      </c>
    </row>
    <row r="34" spans="1:7" x14ac:dyDescent="0.25">
      <c r="A34" s="1" t="s">
        <v>33</v>
      </c>
      <c r="B34">
        <f>Planificare_Segment!C32</f>
        <v>15.86</v>
      </c>
      <c r="C34">
        <f t="shared" si="4"/>
        <v>15.853</v>
      </c>
      <c r="D34">
        <f t="shared" si="0"/>
        <v>6.9999999999996732E-3</v>
      </c>
      <c r="E34">
        <f t="shared" si="1"/>
        <v>6.9999999999996732E-3</v>
      </c>
      <c r="F34">
        <f t="shared" si="2"/>
        <v>4.8999999999995424E-5</v>
      </c>
      <c r="G34" s="6">
        <f t="shared" si="3"/>
        <v>4.4136191677173224E-4</v>
      </c>
    </row>
    <row r="35" spans="1:7" x14ac:dyDescent="0.25">
      <c r="A35" s="1" t="s">
        <v>34</v>
      </c>
      <c r="B35">
        <f>Planificare_Segment!C33</f>
        <v>16.52</v>
      </c>
      <c r="C35">
        <f t="shared" si="4"/>
        <v>16.048999999999999</v>
      </c>
      <c r="D35">
        <f t="shared" si="0"/>
        <v>0.47100000000000009</v>
      </c>
      <c r="E35">
        <f t="shared" si="1"/>
        <v>0.47100000000000009</v>
      </c>
      <c r="F35">
        <f t="shared" si="2"/>
        <v>0.22184100000000009</v>
      </c>
      <c r="G35" s="6">
        <f t="shared" si="3"/>
        <v>2.8510895883777247E-2</v>
      </c>
    </row>
    <row r="36" spans="1:7" x14ac:dyDescent="0.25">
      <c r="A36" s="1" t="s">
        <v>35</v>
      </c>
      <c r="B36">
        <f>Planificare_Segment!C34</f>
        <v>15.37</v>
      </c>
      <c r="C36">
        <f t="shared" si="4"/>
        <v>16.051000000000002</v>
      </c>
      <c r="D36">
        <f t="shared" si="0"/>
        <v>-0.68100000000000271</v>
      </c>
      <c r="E36">
        <f t="shared" si="1"/>
        <v>0.68100000000000271</v>
      </c>
      <c r="F36">
        <f t="shared" si="2"/>
        <v>0.4637610000000037</v>
      </c>
      <c r="G36" s="6">
        <f t="shared" si="3"/>
        <v>4.4307091737150472E-2</v>
      </c>
    </row>
    <row r="37" spans="1:7" x14ac:dyDescent="0.25">
      <c r="A37" s="1" t="s">
        <v>36</v>
      </c>
      <c r="B37">
        <f>Planificare_Segment!C35</f>
        <v>16.059999999999999</v>
      </c>
      <c r="C37">
        <f t="shared" si="4"/>
        <v>16.157999999999998</v>
      </c>
      <c r="D37">
        <f t="shared" si="0"/>
        <v>-9.7999999999998977E-2</v>
      </c>
      <c r="E37">
        <f t="shared" si="1"/>
        <v>9.7999999999998977E-2</v>
      </c>
      <c r="F37">
        <f t="shared" si="2"/>
        <v>9.6039999999998002E-3</v>
      </c>
      <c r="G37" s="6">
        <f t="shared" si="3"/>
        <v>6.1021170610211072E-3</v>
      </c>
    </row>
    <row r="38" spans="1:7" x14ac:dyDescent="0.25">
      <c r="A38" s="1" t="s">
        <v>37</v>
      </c>
      <c r="B38">
        <f>Planificare_Segment!C36</f>
        <v>22.36</v>
      </c>
      <c r="C38">
        <f t="shared" si="4"/>
        <v>15.738</v>
      </c>
      <c r="D38">
        <f t="shared" si="0"/>
        <v>6.6219999999999999</v>
      </c>
      <c r="E38">
        <f t="shared" si="1"/>
        <v>6.6219999999999999</v>
      </c>
      <c r="F38">
        <f t="shared" si="2"/>
        <v>43.850884000000001</v>
      </c>
      <c r="G38" s="6">
        <f t="shared" si="3"/>
        <v>0.29615384615384616</v>
      </c>
    </row>
    <row r="39" spans="1:7" x14ac:dyDescent="0.25">
      <c r="A39" s="1" t="s">
        <v>38</v>
      </c>
      <c r="B39">
        <f>Planificare_Segment!C37</f>
        <v>15.45</v>
      </c>
      <c r="C39">
        <f t="shared" si="4"/>
        <v>17.182000000000002</v>
      </c>
      <c r="D39">
        <f t="shared" si="0"/>
        <v>-1.7320000000000029</v>
      </c>
      <c r="E39">
        <f t="shared" si="1"/>
        <v>1.7320000000000029</v>
      </c>
      <c r="F39">
        <f t="shared" si="2"/>
        <v>2.99982400000001</v>
      </c>
      <c r="G39" s="6">
        <f t="shared" si="3"/>
        <v>0.11210355987055036</v>
      </c>
    </row>
    <row r="40" spans="1:7" x14ac:dyDescent="0.25">
      <c r="A40" s="1" t="s">
        <v>39</v>
      </c>
      <c r="B40">
        <f>Planificare_Segment!C38</f>
        <v>18.355</v>
      </c>
      <c r="C40">
        <f t="shared" si="4"/>
        <v>19.718</v>
      </c>
      <c r="D40">
        <f t="shared" si="0"/>
        <v>-1.3629999999999995</v>
      </c>
      <c r="E40">
        <f t="shared" si="1"/>
        <v>1.3629999999999995</v>
      </c>
      <c r="F40">
        <f t="shared" si="2"/>
        <v>1.8577689999999987</v>
      </c>
      <c r="G40" s="6">
        <f t="shared" si="3"/>
        <v>7.4257695450830816E-2</v>
      </c>
    </row>
    <row r="41" spans="1:7" x14ac:dyDescent="0.25">
      <c r="A41" s="1" t="s">
        <v>40</v>
      </c>
      <c r="B41">
        <f>Planificare_Segment!C39</f>
        <v>16.22</v>
      </c>
      <c r="C41">
        <f t="shared" si="4"/>
        <v>17.413</v>
      </c>
      <c r="D41">
        <f t="shared" si="0"/>
        <v>-1.1930000000000014</v>
      </c>
      <c r="E41">
        <f t="shared" si="1"/>
        <v>1.1930000000000014</v>
      </c>
      <c r="F41">
        <f t="shared" si="2"/>
        <v>1.4232490000000033</v>
      </c>
      <c r="G41" s="6">
        <f t="shared" si="3"/>
        <v>7.3551171393341649E-2</v>
      </c>
    </row>
    <row r="42" spans="1:7" x14ac:dyDescent="0.25">
      <c r="A42" s="1" t="s">
        <v>41</v>
      </c>
      <c r="B42">
        <f>Planificare_Segment!C40</f>
        <v>16.015000000000001</v>
      </c>
      <c r="C42">
        <f t="shared" si="4"/>
        <v>17.347000000000001</v>
      </c>
      <c r="D42">
        <f t="shared" si="0"/>
        <v>-1.3320000000000007</v>
      </c>
      <c r="E42">
        <f t="shared" si="1"/>
        <v>1.3320000000000007</v>
      </c>
      <c r="F42">
        <f t="shared" si="2"/>
        <v>1.774224000000002</v>
      </c>
      <c r="G42" s="6">
        <f t="shared" si="3"/>
        <v>8.3172026225413712E-2</v>
      </c>
    </row>
    <row r="43" spans="1:7" x14ac:dyDescent="0.25">
      <c r="A43" s="1" t="s">
        <v>42</v>
      </c>
      <c r="B43">
        <f>Planificare_Segment!C41</f>
        <v>11.02</v>
      </c>
      <c r="C43">
        <f t="shared" si="4"/>
        <v>16.605999999999998</v>
      </c>
      <c r="D43">
        <f t="shared" si="0"/>
        <v>-5.5859999999999985</v>
      </c>
      <c r="E43">
        <f t="shared" si="1"/>
        <v>5.5859999999999985</v>
      </c>
      <c r="F43">
        <f t="shared" si="2"/>
        <v>31.203395999999984</v>
      </c>
      <c r="G43" s="6">
        <f t="shared" si="3"/>
        <v>0.50689655172413783</v>
      </c>
    </row>
    <row r="44" spans="1:7" x14ac:dyDescent="0.25">
      <c r="A44" s="1" t="s">
        <v>43</v>
      </c>
      <c r="B44">
        <f>Planificare_Segment!C42</f>
        <v>15.66</v>
      </c>
      <c r="C44">
        <f t="shared" si="4"/>
        <v>15.057</v>
      </c>
      <c r="D44">
        <f t="shared" si="0"/>
        <v>0.60299999999999976</v>
      </c>
      <c r="E44">
        <f t="shared" si="1"/>
        <v>0.60299999999999976</v>
      </c>
      <c r="F44">
        <f t="shared" si="2"/>
        <v>0.36360899999999968</v>
      </c>
      <c r="G44" s="6">
        <f t="shared" si="3"/>
        <v>3.8505747126436764E-2</v>
      </c>
    </row>
    <row r="45" spans="1:7" x14ac:dyDescent="0.25">
      <c r="A45" s="1" t="s">
        <v>44</v>
      </c>
      <c r="B45">
        <f>Planificare_Segment!C43</f>
        <v>14.484999999999999</v>
      </c>
      <c r="C45">
        <f t="shared" si="4"/>
        <v>12.946999999999999</v>
      </c>
      <c r="D45">
        <f t="shared" si="0"/>
        <v>1.5380000000000003</v>
      </c>
      <c r="E45">
        <f t="shared" si="1"/>
        <v>1.5380000000000003</v>
      </c>
      <c r="F45">
        <f t="shared" si="2"/>
        <v>2.365444000000001</v>
      </c>
      <c r="G45" s="6">
        <f t="shared" si="3"/>
        <v>0.10617880566102868</v>
      </c>
    </row>
    <row r="46" spans="1:7" x14ac:dyDescent="0.25">
      <c r="A46" s="1" t="s">
        <v>45</v>
      </c>
      <c r="B46">
        <f>Planificare_Segment!C44</f>
        <v>15.035</v>
      </c>
      <c r="C46">
        <f t="shared" si="4"/>
        <v>14.497</v>
      </c>
      <c r="D46">
        <f t="shared" si="0"/>
        <v>0.53800000000000026</v>
      </c>
      <c r="E46">
        <f t="shared" si="1"/>
        <v>0.53800000000000026</v>
      </c>
      <c r="F46">
        <f t="shared" si="2"/>
        <v>0.28944400000000026</v>
      </c>
      <c r="G46" s="6">
        <f t="shared" si="3"/>
        <v>3.5783172597273046E-2</v>
      </c>
    </row>
    <row r="47" spans="1:7" x14ac:dyDescent="0.25">
      <c r="A47" s="1" t="s">
        <v>46</v>
      </c>
      <c r="B47">
        <f>Planificare_Segment!C45</f>
        <v>14.82</v>
      </c>
      <c r="C47">
        <f t="shared" si="4"/>
        <v>14.829999999999998</v>
      </c>
      <c r="D47">
        <f t="shared" si="0"/>
        <v>-9.9999999999980105E-3</v>
      </c>
      <c r="E47">
        <f t="shared" si="1"/>
        <v>9.9999999999980105E-3</v>
      </c>
      <c r="F47">
        <f t="shared" si="2"/>
        <v>9.9999999999960215E-5</v>
      </c>
      <c r="G47" s="6">
        <f t="shared" si="3"/>
        <v>6.7476383265843525E-4</v>
      </c>
    </row>
    <row r="48" spans="1:7" x14ac:dyDescent="0.25">
      <c r="A48" s="1" t="s">
        <v>47</v>
      </c>
      <c r="B48">
        <f>Planificare_Segment!C46</f>
        <v>15</v>
      </c>
      <c r="C48">
        <f t="shared" si="4"/>
        <v>14.882</v>
      </c>
      <c r="D48">
        <f t="shared" si="0"/>
        <v>0.11800000000000033</v>
      </c>
      <c r="E48">
        <f t="shared" si="1"/>
        <v>0.11800000000000033</v>
      </c>
      <c r="F48">
        <f t="shared" si="2"/>
        <v>1.3924000000000077E-2</v>
      </c>
      <c r="G48" s="6">
        <f t="shared" si="3"/>
        <v>7.8666666666666885E-3</v>
      </c>
    </row>
    <row r="49" spans="1:7" x14ac:dyDescent="0.25">
      <c r="A49" s="1" t="s">
        <v>48</v>
      </c>
      <c r="B49">
        <f>Planificare_Segment!C47</f>
        <v>15.24</v>
      </c>
      <c r="C49">
        <f t="shared" si="4"/>
        <v>14.898999999999999</v>
      </c>
      <c r="D49">
        <f t="shared" si="0"/>
        <v>0.34100000000000108</v>
      </c>
      <c r="E49">
        <f t="shared" si="1"/>
        <v>0.34100000000000108</v>
      </c>
      <c r="F49">
        <f t="shared" si="2"/>
        <v>0.11628100000000073</v>
      </c>
      <c r="G49" s="6">
        <f t="shared" si="3"/>
        <v>2.2375328083989572E-2</v>
      </c>
    </row>
    <row r="50" spans="1:7" x14ac:dyDescent="0.25">
      <c r="A50" s="1" t="s">
        <v>49</v>
      </c>
      <c r="B50">
        <f>Planificare_Segment!C48</f>
        <v>12.925000000000001</v>
      </c>
      <c r="C50">
        <f t="shared" si="4"/>
        <v>15.012</v>
      </c>
      <c r="D50">
        <f t="shared" si="0"/>
        <v>-2.0869999999999997</v>
      </c>
      <c r="E50">
        <f t="shared" si="1"/>
        <v>2.0869999999999997</v>
      </c>
      <c r="F50">
        <f t="shared" si="2"/>
        <v>4.3555689999999991</v>
      </c>
      <c r="G50" s="6">
        <f t="shared" si="3"/>
        <v>0.16147001934235974</v>
      </c>
    </row>
    <row r="51" spans="1:7" x14ac:dyDescent="0.25">
      <c r="A51" s="1" t="s">
        <v>50</v>
      </c>
      <c r="B51">
        <f>Planificare_Segment!C49</f>
        <v>7.6875</v>
      </c>
      <c r="C51">
        <f t="shared" si="4"/>
        <v>14.729000000000001</v>
      </c>
      <c r="D51">
        <f t="shared" si="0"/>
        <v>-7.041500000000001</v>
      </c>
      <c r="E51">
        <f t="shared" si="1"/>
        <v>7.041500000000001</v>
      </c>
      <c r="F51">
        <f t="shared" si="2"/>
        <v>49.58272225000001</v>
      </c>
      <c r="G51" s="6">
        <f t="shared" si="3"/>
        <v>0.91596747967479686</v>
      </c>
    </row>
    <row r="52" spans="1:7" x14ac:dyDescent="0.25">
      <c r="A52" s="1" t="s">
        <v>51</v>
      </c>
      <c r="B52">
        <f>Planificare_Segment!C50</f>
        <v>14.33</v>
      </c>
      <c r="C52">
        <f t="shared" si="4"/>
        <v>12.3405</v>
      </c>
      <c r="D52">
        <f t="shared" si="0"/>
        <v>1.9894999999999996</v>
      </c>
      <c r="E52">
        <f t="shared" si="1"/>
        <v>1.9894999999999996</v>
      </c>
      <c r="F52">
        <f t="shared" si="2"/>
        <v>3.9581102499999985</v>
      </c>
      <c r="G52" s="6">
        <f t="shared" si="3"/>
        <v>0.13883461270062802</v>
      </c>
    </row>
    <row r="53" spans="1:7" x14ac:dyDescent="0.25">
      <c r="A53" s="1" t="s">
        <v>52</v>
      </c>
      <c r="B53">
        <f>Planificare_Segment!C51</f>
        <v>11.5</v>
      </c>
      <c r="C53">
        <f t="shared" si="4"/>
        <v>10.063500000000001</v>
      </c>
      <c r="D53">
        <f t="shared" si="0"/>
        <v>1.4364999999999988</v>
      </c>
      <c r="E53">
        <f t="shared" si="1"/>
        <v>1.4364999999999988</v>
      </c>
      <c r="F53">
        <f t="shared" si="2"/>
        <v>2.0635322499999966</v>
      </c>
      <c r="G53" s="6">
        <f t="shared" si="3"/>
        <v>0.12491304347826077</v>
      </c>
    </row>
    <row r="54" spans="1:7" x14ac:dyDescent="0.25">
      <c r="A54" s="1" t="s">
        <v>53</v>
      </c>
      <c r="B54">
        <f>Planificare_Segment!C52</f>
        <v>12.845000000000001</v>
      </c>
      <c r="C54">
        <f t="shared" si="4"/>
        <v>12.435499999999999</v>
      </c>
      <c r="D54">
        <f t="shared" si="0"/>
        <v>0.40950000000000131</v>
      </c>
      <c r="E54">
        <f t="shared" si="1"/>
        <v>0.40950000000000131</v>
      </c>
      <c r="F54">
        <f t="shared" si="2"/>
        <v>0.16769025000000107</v>
      </c>
      <c r="G54" s="6">
        <f t="shared" si="3"/>
        <v>3.1880108991825716E-2</v>
      </c>
    </row>
    <row r="55" spans="1:7" x14ac:dyDescent="0.25">
      <c r="A55" s="1" t="s">
        <v>54</v>
      </c>
      <c r="B55">
        <f>Planificare_Segment!C53</f>
        <v>8.5850000000000009</v>
      </c>
      <c r="C55">
        <f t="shared" si="4"/>
        <v>12.334999999999999</v>
      </c>
      <c r="D55">
        <f t="shared" si="0"/>
        <v>-3.7499999999999982</v>
      </c>
      <c r="E55">
        <f t="shared" si="1"/>
        <v>3.7499999999999982</v>
      </c>
      <c r="F55">
        <f t="shared" si="2"/>
        <v>14.062499999999986</v>
      </c>
      <c r="G55" s="6">
        <f t="shared" si="3"/>
        <v>0.43680838672102479</v>
      </c>
    </row>
    <row r="56" spans="1:7" x14ac:dyDescent="0.25">
      <c r="A56" s="1" t="s">
        <v>55</v>
      </c>
      <c r="B56">
        <f>Planificare_Segment!C54</f>
        <v>15.345000000000001</v>
      </c>
      <c r="C56">
        <f t="shared" si="4"/>
        <v>11.724</v>
      </c>
      <c r="D56">
        <f t="shared" si="0"/>
        <v>3.6210000000000004</v>
      </c>
      <c r="E56">
        <f t="shared" si="1"/>
        <v>3.6210000000000004</v>
      </c>
      <c r="F56">
        <f t="shared" si="2"/>
        <v>13.111641000000002</v>
      </c>
      <c r="G56" s="6">
        <f t="shared" si="3"/>
        <v>0.23597262952101664</v>
      </c>
    </row>
    <row r="57" spans="1:7" x14ac:dyDescent="0.25">
      <c r="A57" s="1" t="s">
        <v>56</v>
      </c>
      <c r="B57">
        <f>Planificare_Segment!C55</f>
        <v>15.744999999999999</v>
      </c>
      <c r="C57">
        <f t="shared" si="4"/>
        <v>10.789000000000001</v>
      </c>
      <c r="D57">
        <f t="shared" si="0"/>
        <v>4.9559999999999977</v>
      </c>
      <c r="E57">
        <f t="shared" si="1"/>
        <v>4.9559999999999977</v>
      </c>
      <c r="F57">
        <f t="shared" si="2"/>
        <v>24.561935999999978</v>
      </c>
      <c r="G57" s="6">
        <f t="shared" si="3"/>
        <v>0.31476659256906941</v>
      </c>
    </row>
    <row r="58" spans="1:7" x14ac:dyDescent="0.25">
      <c r="A58" s="1" t="s">
        <v>57</v>
      </c>
      <c r="B58">
        <f>Planificare_Segment!C56</f>
        <v>15.97</v>
      </c>
      <c r="C58">
        <f t="shared" si="4"/>
        <v>14.073000000000002</v>
      </c>
      <c r="D58">
        <f t="shared" si="0"/>
        <v>1.8969999999999985</v>
      </c>
      <c r="E58">
        <f t="shared" si="1"/>
        <v>1.8969999999999985</v>
      </c>
      <c r="F58">
        <f t="shared" si="2"/>
        <v>3.5986089999999944</v>
      </c>
      <c r="G58" s="6">
        <f t="shared" si="3"/>
        <v>0.11878522229179701</v>
      </c>
    </row>
    <row r="59" spans="1:7" x14ac:dyDescent="0.25">
      <c r="A59" s="1" t="s">
        <v>58</v>
      </c>
      <c r="B59">
        <f>Planificare_Segment!C57</f>
        <v>13.55</v>
      </c>
      <c r="C59">
        <f t="shared" si="4"/>
        <v>15.71</v>
      </c>
      <c r="D59">
        <f t="shared" si="0"/>
        <v>-2.16</v>
      </c>
      <c r="E59">
        <f t="shared" si="1"/>
        <v>2.16</v>
      </c>
      <c r="F59">
        <f t="shared" si="2"/>
        <v>4.6656000000000004</v>
      </c>
      <c r="G59" s="6">
        <f t="shared" si="3"/>
        <v>0.15940959409594097</v>
      </c>
    </row>
    <row r="60" spans="1:7" x14ac:dyDescent="0.25">
      <c r="A60" s="1" t="s">
        <v>59</v>
      </c>
      <c r="B60">
        <f>Planificare_Segment!C58</f>
        <v>16.079999999999998</v>
      </c>
      <c r="C60">
        <f t="shared" si="4"/>
        <v>15.441000000000003</v>
      </c>
      <c r="D60">
        <f t="shared" si="0"/>
        <v>0.63899999999999579</v>
      </c>
      <c r="E60">
        <f t="shared" si="1"/>
        <v>0.63899999999999579</v>
      </c>
      <c r="F60">
        <f t="shared" si="2"/>
        <v>0.4083209999999946</v>
      </c>
      <c r="G60" s="6">
        <f t="shared" si="3"/>
        <v>3.9738805970148998E-2</v>
      </c>
    </row>
    <row r="61" spans="1:7" x14ac:dyDescent="0.25">
      <c r="A61" s="1" t="s">
        <v>60</v>
      </c>
      <c r="B61">
        <f>Planificare_Segment!C59</f>
        <v>16.079999999999998</v>
      </c>
      <c r="C61">
        <f t="shared" si="4"/>
        <v>14.540000000000001</v>
      </c>
      <c r="D61">
        <f t="shared" si="0"/>
        <v>1.5399999999999974</v>
      </c>
      <c r="E61">
        <f t="shared" si="1"/>
        <v>1.5399999999999974</v>
      </c>
      <c r="F61">
        <f t="shared" si="2"/>
        <v>2.3715999999999919</v>
      </c>
      <c r="G61" s="6">
        <f t="shared" si="3"/>
        <v>9.5771144278606807E-2</v>
      </c>
    </row>
    <row r="62" spans="1:7" x14ac:dyDescent="0.25">
      <c r="A62" s="1" t="s">
        <v>61</v>
      </c>
      <c r="B62">
        <f>Planificare_Segment!C60</f>
        <v>16.195</v>
      </c>
      <c r="C62">
        <f t="shared" si="4"/>
        <v>15.573999999999998</v>
      </c>
      <c r="D62">
        <f t="shared" si="0"/>
        <v>0.62100000000000222</v>
      </c>
      <c r="E62">
        <f t="shared" si="1"/>
        <v>0.62100000000000222</v>
      </c>
      <c r="F62">
        <f t="shared" si="2"/>
        <v>0.38564100000000273</v>
      </c>
      <c r="G62" s="6">
        <f t="shared" si="3"/>
        <v>3.8345168261809337E-2</v>
      </c>
    </row>
    <row r="63" spans="1:7" x14ac:dyDescent="0.25">
      <c r="A63" s="1" t="s">
        <v>62</v>
      </c>
      <c r="B63">
        <f>Planificare_Segment!C61</f>
        <v>15.365</v>
      </c>
      <c r="C63">
        <f t="shared" si="4"/>
        <v>16.102999999999998</v>
      </c>
      <c r="D63">
        <f t="shared" si="0"/>
        <v>-0.73799999999999777</v>
      </c>
      <c r="E63">
        <f t="shared" si="1"/>
        <v>0.73799999999999777</v>
      </c>
      <c r="F63">
        <f t="shared" si="2"/>
        <v>0.54464399999999669</v>
      </c>
      <c r="G63" s="6">
        <f t="shared" si="3"/>
        <v>4.8031239830784105E-2</v>
      </c>
    </row>
    <row r="64" spans="1:7" x14ac:dyDescent="0.25">
      <c r="A64" s="1" t="s">
        <v>63</v>
      </c>
      <c r="B64">
        <f>Planificare_Segment!C62</f>
        <v>15.63</v>
      </c>
      <c r="C64">
        <f t="shared" si="4"/>
        <v>16.006</v>
      </c>
      <c r="D64">
        <f t="shared" si="0"/>
        <v>-0.37599999999999945</v>
      </c>
      <c r="E64">
        <f t="shared" si="1"/>
        <v>0.37599999999999945</v>
      </c>
      <c r="F64">
        <f t="shared" si="2"/>
        <v>0.14137599999999959</v>
      </c>
      <c r="G64" s="6">
        <f t="shared" si="3"/>
        <v>2.4056301983365287E-2</v>
      </c>
    </row>
    <row r="65" spans="1:7" x14ac:dyDescent="0.25">
      <c r="A65" s="1" t="s">
        <v>64</v>
      </c>
      <c r="B65">
        <f>Planificare_Segment!C63</f>
        <v>14.94</v>
      </c>
      <c r="C65">
        <f t="shared" si="4"/>
        <v>15.584</v>
      </c>
      <c r="D65">
        <f t="shared" si="0"/>
        <v>-0.64400000000000013</v>
      </c>
      <c r="E65">
        <f t="shared" si="1"/>
        <v>0.64400000000000013</v>
      </c>
      <c r="F65">
        <f t="shared" si="2"/>
        <v>0.41473600000000016</v>
      </c>
      <c r="G65" s="6">
        <f t="shared" si="3"/>
        <v>4.310575635876842E-2</v>
      </c>
    </row>
    <row r="66" spans="1:7" x14ac:dyDescent="0.25">
      <c r="A66" s="1" t="s">
        <v>65</v>
      </c>
      <c r="B66">
        <f>Planificare_Segment!C64</f>
        <v>15.425000000000001</v>
      </c>
      <c r="C66">
        <f t="shared" si="4"/>
        <v>15.439</v>
      </c>
      <c r="D66">
        <f t="shared" si="0"/>
        <v>-1.3999999999999346E-2</v>
      </c>
      <c r="E66">
        <f t="shared" si="1"/>
        <v>1.3999999999999346E-2</v>
      </c>
      <c r="F66">
        <f t="shared" si="2"/>
        <v>1.959999999999817E-4</v>
      </c>
      <c r="G66" s="6">
        <f t="shared" si="3"/>
        <v>9.0761750405182143E-4</v>
      </c>
    </row>
    <row r="67" spans="1:7" x14ac:dyDescent="0.25">
      <c r="A67" s="1" t="s">
        <v>66</v>
      </c>
      <c r="B67">
        <f>Planificare_Segment!C65</f>
        <v>13.255000000000001</v>
      </c>
      <c r="C67">
        <f t="shared" si="4"/>
        <v>15.175000000000001</v>
      </c>
      <c r="D67">
        <f t="shared" si="0"/>
        <v>-1.92</v>
      </c>
      <c r="E67">
        <f t="shared" si="1"/>
        <v>1.92</v>
      </c>
      <c r="F67">
        <f t="shared" si="2"/>
        <v>3.6863999999999999</v>
      </c>
      <c r="G67" s="6">
        <f t="shared" si="3"/>
        <v>0.14485099962278383</v>
      </c>
    </row>
    <row r="68" spans="1:7" x14ac:dyDescent="0.25">
      <c r="A68" s="1" t="s">
        <v>67</v>
      </c>
      <c r="B68">
        <f>Planificare_Segment!C66</f>
        <v>11.5</v>
      </c>
      <c r="C68">
        <f t="shared" si="4"/>
        <v>14.894</v>
      </c>
      <c r="D68">
        <f t="shared" si="0"/>
        <v>-3.3940000000000001</v>
      </c>
      <c r="E68">
        <f t="shared" si="1"/>
        <v>3.3940000000000001</v>
      </c>
      <c r="F68">
        <f t="shared" si="2"/>
        <v>11.519236000000001</v>
      </c>
      <c r="G68" s="6">
        <f t="shared" si="3"/>
        <v>0.2951304347826087</v>
      </c>
    </row>
    <row r="69" spans="1:7" x14ac:dyDescent="0.25">
      <c r="A69" s="1" t="s">
        <v>68</v>
      </c>
      <c r="B69">
        <f>Planificare_Segment!C67</f>
        <v>10.705</v>
      </c>
      <c r="C69">
        <f t="shared" si="4"/>
        <v>13.338000000000001</v>
      </c>
      <c r="D69">
        <f t="shared" si="0"/>
        <v>-2.6330000000000009</v>
      </c>
      <c r="E69">
        <f t="shared" si="1"/>
        <v>2.6330000000000009</v>
      </c>
      <c r="F69">
        <f t="shared" si="2"/>
        <v>6.9326890000000043</v>
      </c>
      <c r="G69" s="6">
        <f t="shared" si="3"/>
        <v>0.24595983185427378</v>
      </c>
    </row>
    <row r="70" spans="1:7" x14ac:dyDescent="0.25">
      <c r="A70" s="1" t="s">
        <v>69</v>
      </c>
      <c r="B70">
        <f>Planificare_Segment!C68</f>
        <v>14.635</v>
      </c>
      <c r="C70">
        <f t="shared" si="4"/>
        <v>11.692</v>
      </c>
      <c r="D70">
        <f t="shared" ref="D70:D118" si="5">B70-C70</f>
        <v>2.9429999999999996</v>
      </c>
      <c r="E70">
        <f t="shared" ref="E70:E118" si="6">ABS(D70)</f>
        <v>2.9429999999999996</v>
      </c>
      <c r="F70">
        <f t="shared" ref="F70:F118" si="7">D70^2</f>
        <v>8.661248999999998</v>
      </c>
      <c r="G70" s="6">
        <f t="shared" ref="G70:G118" si="8">E70/B70</f>
        <v>0.20109326955927567</v>
      </c>
    </row>
    <row r="71" spans="1:7" x14ac:dyDescent="0.25">
      <c r="A71" s="1" t="s">
        <v>70</v>
      </c>
      <c r="B71">
        <f>Planificare_Segment!C69</f>
        <v>15.57</v>
      </c>
      <c r="C71">
        <f t="shared" si="4"/>
        <v>11.65</v>
      </c>
      <c r="D71">
        <f t="shared" si="5"/>
        <v>3.92</v>
      </c>
      <c r="E71">
        <f t="shared" si="6"/>
        <v>3.92</v>
      </c>
      <c r="F71">
        <f t="shared" si="7"/>
        <v>15.366399999999999</v>
      </c>
      <c r="G71" s="6">
        <f t="shared" si="8"/>
        <v>0.25176621708413616</v>
      </c>
    </row>
    <row r="72" spans="1:7" x14ac:dyDescent="0.25">
      <c r="A72" s="1" t="s">
        <v>71</v>
      </c>
      <c r="B72">
        <f>Planificare_Segment!C70</f>
        <v>10.465</v>
      </c>
      <c r="C72">
        <f t="shared" ref="C72:C119" si="9">$I$2*B71+$J$2*B70+B69*$K$2</f>
        <v>14.036</v>
      </c>
      <c r="D72">
        <f t="shared" si="5"/>
        <v>-3.5709999999999997</v>
      </c>
      <c r="E72">
        <f t="shared" si="6"/>
        <v>3.5709999999999997</v>
      </c>
      <c r="F72">
        <f t="shared" si="7"/>
        <v>12.752040999999998</v>
      </c>
      <c r="G72" s="6">
        <f t="shared" si="8"/>
        <v>0.3412326803631151</v>
      </c>
    </row>
    <row r="73" spans="1:7" x14ac:dyDescent="0.25">
      <c r="A73" s="1" t="s">
        <v>72</v>
      </c>
      <c r="B73">
        <f>Planificare_Segment!C71</f>
        <v>15.234999999999999</v>
      </c>
      <c r="C73">
        <f t="shared" si="9"/>
        <v>14.362</v>
      </c>
      <c r="D73">
        <f t="shared" si="5"/>
        <v>0.87299999999999933</v>
      </c>
      <c r="E73">
        <f t="shared" si="6"/>
        <v>0.87299999999999933</v>
      </c>
      <c r="F73">
        <f t="shared" si="7"/>
        <v>0.76212899999999884</v>
      </c>
      <c r="G73" s="6">
        <f t="shared" si="8"/>
        <v>5.7302264522481085E-2</v>
      </c>
    </row>
    <row r="74" spans="1:7" x14ac:dyDescent="0.25">
      <c r="A74" s="1" t="s">
        <v>73</v>
      </c>
      <c r="B74">
        <f>Planificare_Segment!C72</f>
        <v>15.58</v>
      </c>
      <c r="C74">
        <f t="shared" si="9"/>
        <v>12.440000000000001</v>
      </c>
      <c r="D74">
        <f t="shared" si="5"/>
        <v>3.1399999999999988</v>
      </c>
      <c r="E74">
        <f t="shared" si="6"/>
        <v>3.1399999999999988</v>
      </c>
      <c r="F74">
        <f t="shared" si="7"/>
        <v>9.8595999999999933</v>
      </c>
      <c r="G74" s="6">
        <f t="shared" si="8"/>
        <v>0.20154043645699607</v>
      </c>
    </row>
    <row r="75" spans="1:7" x14ac:dyDescent="0.25">
      <c r="A75" s="1" t="s">
        <v>74</v>
      </c>
      <c r="B75">
        <f>Planificare_Segment!C73</f>
        <v>16.12</v>
      </c>
      <c r="C75">
        <f t="shared" si="9"/>
        <v>14.35</v>
      </c>
      <c r="D75">
        <f t="shared" si="5"/>
        <v>1.7700000000000014</v>
      </c>
      <c r="E75">
        <f t="shared" si="6"/>
        <v>1.7700000000000014</v>
      </c>
      <c r="F75">
        <f t="shared" si="7"/>
        <v>3.1329000000000047</v>
      </c>
      <c r="G75" s="6">
        <f t="shared" si="8"/>
        <v>0.10980148883374698</v>
      </c>
    </row>
    <row r="76" spans="1:7" x14ac:dyDescent="0.25">
      <c r="A76" s="1" t="s">
        <v>75</v>
      </c>
      <c r="B76">
        <f>Planificare_Segment!C74</f>
        <v>9.5050000000000008</v>
      </c>
      <c r="C76">
        <f t="shared" si="9"/>
        <v>15.619</v>
      </c>
      <c r="D76">
        <f t="shared" si="5"/>
        <v>-6.113999999999999</v>
      </c>
      <c r="E76">
        <f t="shared" si="6"/>
        <v>6.113999999999999</v>
      </c>
      <c r="F76">
        <f t="shared" si="7"/>
        <v>37.380995999999989</v>
      </c>
      <c r="G76" s="6">
        <f t="shared" si="8"/>
        <v>0.64324039978958425</v>
      </c>
    </row>
    <row r="77" spans="1:7" x14ac:dyDescent="0.25">
      <c r="A77" s="1" t="s">
        <v>76</v>
      </c>
      <c r="B77">
        <f>Planificare_Segment!C75</f>
        <v>16.376999999999999</v>
      </c>
      <c r="C77">
        <f t="shared" si="9"/>
        <v>14.689</v>
      </c>
      <c r="D77">
        <f t="shared" si="5"/>
        <v>1.6879999999999988</v>
      </c>
      <c r="E77">
        <f t="shared" si="6"/>
        <v>1.6879999999999988</v>
      </c>
      <c r="F77">
        <f t="shared" si="7"/>
        <v>2.8493439999999959</v>
      </c>
      <c r="G77" s="6">
        <f t="shared" si="8"/>
        <v>0.10307138059473646</v>
      </c>
    </row>
    <row r="78" spans="1:7" x14ac:dyDescent="0.25">
      <c r="A78" s="1" t="s">
        <v>77</v>
      </c>
      <c r="B78">
        <f>Planificare_Segment!C76</f>
        <v>15.967000000000001</v>
      </c>
      <c r="C78">
        <f t="shared" si="9"/>
        <v>12.202400000000001</v>
      </c>
      <c r="D78">
        <f t="shared" si="5"/>
        <v>3.7645999999999997</v>
      </c>
      <c r="E78">
        <f t="shared" si="6"/>
        <v>3.7645999999999997</v>
      </c>
      <c r="F78">
        <f t="shared" si="7"/>
        <v>14.172213159999998</v>
      </c>
      <c r="G78" s="6">
        <f t="shared" si="8"/>
        <v>0.23577378342832089</v>
      </c>
    </row>
    <row r="79" spans="1:7" x14ac:dyDescent="0.25">
      <c r="A79" s="1" t="s">
        <v>78</v>
      </c>
      <c r="B79">
        <f>Planificare_Segment!C77</f>
        <v>16.52</v>
      </c>
      <c r="C79">
        <f t="shared" si="9"/>
        <v>14.920599999999999</v>
      </c>
      <c r="D79">
        <f t="shared" si="5"/>
        <v>1.599400000000001</v>
      </c>
      <c r="E79">
        <f t="shared" si="6"/>
        <v>1.599400000000001</v>
      </c>
      <c r="F79">
        <f t="shared" si="7"/>
        <v>2.5580803600000035</v>
      </c>
      <c r="G79" s="6">
        <f t="shared" si="8"/>
        <v>9.6815980629540013E-2</v>
      </c>
    </row>
    <row r="80" spans="1:7" x14ac:dyDescent="0.25">
      <c r="A80" s="1" t="s">
        <v>79</v>
      </c>
      <c r="B80">
        <f>Planificare_Segment!C78</f>
        <v>15.965</v>
      </c>
      <c r="C80">
        <f t="shared" si="9"/>
        <v>16.159600000000001</v>
      </c>
      <c r="D80">
        <f t="shared" si="5"/>
        <v>-0.19460000000000122</v>
      </c>
      <c r="E80">
        <f t="shared" si="6"/>
        <v>0.19460000000000122</v>
      </c>
      <c r="F80">
        <f t="shared" si="7"/>
        <v>3.7869160000000471E-2</v>
      </c>
      <c r="G80" s="6">
        <f t="shared" si="8"/>
        <v>1.2189163795803397E-2</v>
      </c>
    </row>
    <row r="81" spans="1:7" x14ac:dyDescent="0.25">
      <c r="A81" s="1" t="s">
        <v>80</v>
      </c>
      <c r="B81">
        <f>Planificare_Segment!C79</f>
        <v>16.177</v>
      </c>
      <c r="C81">
        <f t="shared" si="9"/>
        <v>16.298400000000001</v>
      </c>
      <c r="D81">
        <f t="shared" si="5"/>
        <v>-0.12140000000000128</v>
      </c>
      <c r="E81">
        <f t="shared" si="6"/>
        <v>0.12140000000000128</v>
      </c>
      <c r="F81">
        <f t="shared" si="7"/>
        <v>1.4737960000000312E-2</v>
      </c>
      <c r="G81" s="6">
        <f t="shared" si="8"/>
        <v>7.5044816715090119E-3</v>
      </c>
    </row>
    <row r="82" spans="1:7" x14ac:dyDescent="0.25">
      <c r="A82" s="1" t="s">
        <v>81</v>
      </c>
      <c r="B82">
        <f>Planificare_Segment!C80</f>
        <v>15.66</v>
      </c>
      <c r="C82">
        <f t="shared" si="9"/>
        <v>16.118400000000001</v>
      </c>
      <c r="D82">
        <f t="shared" si="5"/>
        <v>-0.45840000000000103</v>
      </c>
      <c r="E82">
        <f t="shared" si="6"/>
        <v>0.45840000000000103</v>
      </c>
      <c r="F82">
        <f t="shared" si="7"/>
        <v>0.21013056000000094</v>
      </c>
      <c r="G82" s="6">
        <f t="shared" si="8"/>
        <v>2.9272030651341062E-2</v>
      </c>
    </row>
    <row r="83" spans="1:7" x14ac:dyDescent="0.25">
      <c r="A83" s="1" t="s">
        <v>82</v>
      </c>
      <c r="B83">
        <f>Planificare_Segment!C81</f>
        <v>15.574999999999999</v>
      </c>
      <c r="C83">
        <f t="shared" si="9"/>
        <v>16.031199999999998</v>
      </c>
      <c r="D83">
        <f t="shared" si="5"/>
        <v>-0.45619999999999905</v>
      </c>
      <c r="E83">
        <f t="shared" si="6"/>
        <v>0.45619999999999905</v>
      </c>
      <c r="F83">
        <f t="shared" si="7"/>
        <v>0.20811843999999913</v>
      </c>
      <c r="G83" s="6">
        <f t="shared" si="8"/>
        <v>2.9290529695024017E-2</v>
      </c>
    </row>
    <row r="84" spans="1:7" x14ac:dyDescent="0.25">
      <c r="A84" s="1" t="s">
        <v>83</v>
      </c>
      <c r="B84">
        <f>Planificare_Segment!C82</f>
        <v>13.38</v>
      </c>
      <c r="C84">
        <f t="shared" si="9"/>
        <v>15.7464</v>
      </c>
      <c r="D84">
        <f t="shared" si="5"/>
        <v>-2.3663999999999987</v>
      </c>
      <c r="E84">
        <f t="shared" si="6"/>
        <v>2.3663999999999987</v>
      </c>
      <c r="F84">
        <f t="shared" si="7"/>
        <v>5.5998489599999939</v>
      </c>
      <c r="G84" s="6">
        <f t="shared" si="8"/>
        <v>0.1768609865470851</v>
      </c>
    </row>
    <row r="85" spans="1:7" x14ac:dyDescent="0.25">
      <c r="A85" s="1" t="s">
        <v>84</v>
      </c>
      <c r="B85">
        <f>Planificare_Segment!C83</f>
        <v>15.898999999999999</v>
      </c>
      <c r="C85">
        <f t="shared" si="9"/>
        <v>15.152999999999999</v>
      </c>
      <c r="D85">
        <f t="shared" si="5"/>
        <v>0.74600000000000044</v>
      </c>
      <c r="E85">
        <f t="shared" si="6"/>
        <v>0.74600000000000044</v>
      </c>
      <c r="F85">
        <f t="shared" si="7"/>
        <v>0.55651600000000068</v>
      </c>
      <c r="G85" s="6">
        <f t="shared" si="8"/>
        <v>4.692119001195047E-2</v>
      </c>
    </row>
    <row r="86" spans="1:7" x14ac:dyDescent="0.25">
      <c r="A86" s="1" t="s">
        <v>85</v>
      </c>
      <c r="B86">
        <f>Planificare_Segment!C84</f>
        <v>15.44</v>
      </c>
      <c r="C86">
        <f t="shared" si="9"/>
        <v>14.322800000000001</v>
      </c>
      <c r="D86">
        <f t="shared" si="5"/>
        <v>1.1171999999999986</v>
      </c>
      <c r="E86">
        <f t="shared" si="6"/>
        <v>1.1171999999999986</v>
      </c>
      <c r="F86">
        <f t="shared" si="7"/>
        <v>1.2481358399999969</v>
      </c>
      <c r="G86" s="6">
        <f t="shared" si="8"/>
        <v>7.2357512953367786E-2</v>
      </c>
    </row>
    <row r="87" spans="1:7" x14ac:dyDescent="0.25">
      <c r="A87" s="1" t="s">
        <v>86</v>
      </c>
      <c r="B87">
        <f>Planificare_Segment!C85</f>
        <v>12.824999999999999</v>
      </c>
      <c r="C87">
        <f t="shared" si="9"/>
        <v>15.303399999999998</v>
      </c>
      <c r="D87">
        <f t="shared" si="5"/>
        <v>-2.4783999999999988</v>
      </c>
      <c r="E87">
        <f t="shared" si="6"/>
        <v>2.4783999999999988</v>
      </c>
      <c r="F87">
        <f t="shared" si="7"/>
        <v>6.1424665599999946</v>
      </c>
      <c r="G87" s="6">
        <f t="shared" si="8"/>
        <v>0.19324756335282642</v>
      </c>
    </row>
    <row r="88" spans="1:7" x14ac:dyDescent="0.25">
      <c r="A88" s="1" t="s">
        <v>87</v>
      </c>
      <c r="B88">
        <f>Planificare_Segment!C86</f>
        <v>12.46</v>
      </c>
      <c r="C88">
        <f t="shared" si="9"/>
        <v>15.008799999999999</v>
      </c>
      <c r="D88">
        <f t="shared" si="5"/>
        <v>-2.5487999999999982</v>
      </c>
      <c r="E88">
        <f t="shared" si="6"/>
        <v>2.5487999999999982</v>
      </c>
      <c r="F88">
        <f t="shared" si="7"/>
        <v>6.4963814399999906</v>
      </c>
      <c r="G88" s="6">
        <f t="shared" si="8"/>
        <v>0.20455858747993563</v>
      </c>
    </row>
    <row r="89" spans="1:7" x14ac:dyDescent="0.25">
      <c r="A89" s="1" t="s">
        <v>88</v>
      </c>
      <c r="B89">
        <f>Planificare_Segment!C87</f>
        <v>15.19</v>
      </c>
      <c r="C89">
        <f t="shared" si="9"/>
        <v>13.274999999999999</v>
      </c>
      <c r="D89">
        <f t="shared" si="5"/>
        <v>1.9150000000000009</v>
      </c>
      <c r="E89">
        <f t="shared" si="6"/>
        <v>1.9150000000000009</v>
      </c>
      <c r="F89">
        <f t="shared" si="7"/>
        <v>3.6672250000000037</v>
      </c>
      <c r="G89" s="6">
        <f t="shared" si="8"/>
        <v>0.12606978275181047</v>
      </c>
    </row>
    <row r="90" spans="1:7" x14ac:dyDescent="0.25">
      <c r="A90" s="1" t="s">
        <v>89</v>
      </c>
      <c r="B90">
        <f>Planificare_Segment!C88</f>
        <v>13.911799999999999</v>
      </c>
      <c r="C90">
        <f t="shared" si="9"/>
        <v>13.078999999999999</v>
      </c>
      <c r="D90">
        <f t="shared" si="5"/>
        <v>0.83280000000000065</v>
      </c>
      <c r="E90">
        <f t="shared" si="6"/>
        <v>0.83280000000000065</v>
      </c>
      <c r="F90">
        <f t="shared" si="7"/>
        <v>0.69355584000000103</v>
      </c>
      <c r="G90" s="6">
        <f t="shared" si="8"/>
        <v>5.9862850242240452E-2</v>
      </c>
    </row>
    <row r="91" spans="1:7" x14ac:dyDescent="0.25">
      <c r="A91" s="1" t="s">
        <v>90</v>
      </c>
      <c r="B91">
        <f>Planificare_Segment!C89</f>
        <v>15.035</v>
      </c>
      <c r="C91">
        <f t="shared" si="9"/>
        <v>14.38836</v>
      </c>
      <c r="D91">
        <f t="shared" si="5"/>
        <v>0.64663999999999966</v>
      </c>
      <c r="E91">
        <f t="shared" si="6"/>
        <v>0.64663999999999966</v>
      </c>
      <c r="F91">
        <f t="shared" si="7"/>
        <v>0.41814328959999958</v>
      </c>
      <c r="G91" s="6">
        <f t="shared" si="8"/>
        <v>4.3008979048885912E-2</v>
      </c>
    </row>
    <row r="92" spans="1:7" x14ac:dyDescent="0.25">
      <c r="A92" s="1" t="s">
        <v>91</v>
      </c>
      <c r="B92">
        <f>Planificare_Segment!C90</f>
        <v>12.615</v>
      </c>
      <c r="C92">
        <f t="shared" si="9"/>
        <v>14.39208</v>
      </c>
      <c r="D92">
        <f t="shared" si="5"/>
        <v>-1.7770799999999998</v>
      </c>
      <c r="E92">
        <f t="shared" si="6"/>
        <v>1.7770799999999998</v>
      </c>
      <c r="F92">
        <f t="shared" si="7"/>
        <v>3.158013326399999</v>
      </c>
      <c r="G92" s="6">
        <f t="shared" si="8"/>
        <v>0.14087039239001187</v>
      </c>
    </row>
    <row r="93" spans="1:7" x14ac:dyDescent="0.25">
      <c r="A93" s="1" t="s">
        <v>92</v>
      </c>
      <c r="B93">
        <f>Planificare_Segment!C91</f>
        <v>13.225</v>
      </c>
      <c r="C93">
        <f t="shared" si="9"/>
        <v>14.326359999999999</v>
      </c>
      <c r="D93">
        <f t="shared" si="5"/>
        <v>-1.1013599999999997</v>
      </c>
      <c r="E93">
        <f t="shared" si="6"/>
        <v>1.1013599999999997</v>
      </c>
      <c r="F93">
        <f t="shared" si="7"/>
        <v>1.2129938495999992</v>
      </c>
      <c r="G93" s="6">
        <f t="shared" si="8"/>
        <v>8.327863894139885E-2</v>
      </c>
    </row>
    <row r="94" spans="1:7" x14ac:dyDescent="0.25">
      <c r="A94" s="1" t="s">
        <v>93</v>
      </c>
      <c r="B94">
        <f>Planificare_Segment!C92</f>
        <v>12.34</v>
      </c>
      <c r="C94">
        <f t="shared" si="9"/>
        <v>13.221</v>
      </c>
      <c r="D94">
        <f t="shared" si="5"/>
        <v>-0.88100000000000023</v>
      </c>
      <c r="E94">
        <f t="shared" si="6"/>
        <v>0.88100000000000023</v>
      </c>
      <c r="F94">
        <f t="shared" si="7"/>
        <v>0.77616100000000043</v>
      </c>
      <c r="G94" s="6">
        <f t="shared" si="8"/>
        <v>7.1393841166936811E-2</v>
      </c>
    </row>
    <row r="95" spans="1:7" x14ac:dyDescent="0.25">
      <c r="A95" s="1" t="s">
        <v>94</v>
      </c>
      <c r="B95">
        <f>Planificare_Segment!C93</f>
        <v>12.66</v>
      </c>
      <c r="C95">
        <f t="shared" si="9"/>
        <v>12.925999999999998</v>
      </c>
      <c r="D95">
        <f t="shared" si="5"/>
        <v>-0.26599999999999824</v>
      </c>
      <c r="E95">
        <f t="shared" si="6"/>
        <v>0.26599999999999824</v>
      </c>
      <c r="F95">
        <f t="shared" si="7"/>
        <v>7.0755999999999056E-2</v>
      </c>
      <c r="G95" s="6">
        <f t="shared" si="8"/>
        <v>2.1011058451816608E-2</v>
      </c>
    </row>
    <row r="96" spans="1:7" x14ac:dyDescent="0.25">
      <c r="A96" s="1" t="s">
        <v>95</v>
      </c>
      <c r="B96">
        <f>Planificare_Segment!C94</f>
        <v>12.225</v>
      </c>
      <c r="C96">
        <f t="shared" si="9"/>
        <v>12.581</v>
      </c>
      <c r="D96">
        <f t="shared" si="5"/>
        <v>-0.35599999999999987</v>
      </c>
      <c r="E96">
        <f t="shared" si="6"/>
        <v>0.35599999999999987</v>
      </c>
      <c r="F96">
        <f t="shared" si="7"/>
        <v>0.1267359999999999</v>
      </c>
      <c r="G96" s="6">
        <f t="shared" si="8"/>
        <v>2.9120654396728007E-2</v>
      </c>
    </row>
    <row r="97" spans="1:7" x14ac:dyDescent="0.25">
      <c r="A97" s="1" t="s">
        <v>96</v>
      </c>
      <c r="B97">
        <f>Planificare_Segment!C95</f>
        <v>11.3925</v>
      </c>
      <c r="C97">
        <f t="shared" si="9"/>
        <v>12.509</v>
      </c>
      <c r="D97">
        <f t="shared" si="5"/>
        <v>-1.1165000000000003</v>
      </c>
      <c r="E97">
        <f t="shared" si="6"/>
        <v>1.1165000000000003</v>
      </c>
      <c r="F97">
        <f t="shared" si="7"/>
        <v>1.2465722500000005</v>
      </c>
      <c r="G97" s="6">
        <f t="shared" si="8"/>
        <v>9.8003072196620605E-2</v>
      </c>
    </row>
    <row r="98" spans="1:7" x14ac:dyDescent="0.25">
      <c r="A98" s="1" t="s">
        <v>97</v>
      </c>
      <c r="B98">
        <f>Planificare_Segment!C96</f>
        <v>8.98</v>
      </c>
      <c r="C98">
        <f t="shared" si="9"/>
        <v>12.145499999999998</v>
      </c>
      <c r="D98">
        <f t="shared" si="5"/>
        <v>-3.165499999999998</v>
      </c>
      <c r="E98">
        <f t="shared" si="6"/>
        <v>3.165499999999998</v>
      </c>
      <c r="F98">
        <f t="shared" si="7"/>
        <v>10.020390249999988</v>
      </c>
      <c r="G98" s="6">
        <f t="shared" si="8"/>
        <v>0.35250556792873028</v>
      </c>
    </row>
    <row r="99" spans="1:7" x14ac:dyDescent="0.25">
      <c r="A99" s="1" t="s">
        <v>98</v>
      </c>
      <c r="B99">
        <f>Planificare_Segment!C97</f>
        <v>9.0250000000000004</v>
      </c>
      <c r="C99">
        <f t="shared" si="9"/>
        <v>11.076499999999999</v>
      </c>
      <c r="D99">
        <f t="shared" si="5"/>
        <v>-2.051499999999999</v>
      </c>
      <c r="E99">
        <f t="shared" si="6"/>
        <v>2.051499999999999</v>
      </c>
      <c r="F99">
        <f t="shared" si="7"/>
        <v>4.2086522499999957</v>
      </c>
      <c r="G99" s="6">
        <f t="shared" si="8"/>
        <v>0.2273130193905816</v>
      </c>
    </row>
    <row r="100" spans="1:7" x14ac:dyDescent="0.25">
      <c r="A100" s="1" t="s">
        <v>99</v>
      </c>
      <c r="B100">
        <f>Planificare_Segment!C98</f>
        <v>9.31</v>
      </c>
      <c r="C100">
        <f t="shared" si="9"/>
        <v>9.4714999999999989</v>
      </c>
      <c r="D100">
        <f t="shared" si="5"/>
        <v>-0.16149999999999842</v>
      </c>
      <c r="E100">
        <f t="shared" si="6"/>
        <v>0.16149999999999842</v>
      </c>
      <c r="F100">
        <f t="shared" si="7"/>
        <v>2.6082249999999491E-2</v>
      </c>
      <c r="G100" s="6">
        <f t="shared" si="8"/>
        <v>1.7346938775510034E-2</v>
      </c>
    </row>
    <row r="101" spans="1:7" x14ac:dyDescent="0.25">
      <c r="A101" s="1" t="s">
        <v>100</v>
      </c>
      <c r="B101">
        <f>Planificare_Segment!C99</f>
        <v>4.07</v>
      </c>
      <c r="C101">
        <f t="shared" si="9"/>
        <v>9.0730000000000004</v>
      </c>
      <c r="D101">
        <f t="shared" si="5"/>
        <v>-5.0030000000000001</v>
      </c>
      <c r="E101">
        <f t="shared" si="6"/>
        <v>5.0030000000000001</v>
      </c>
      <c r="F101">
        <f t="shared" si="7"/>
        <v>25.030009</v>
      </c>
      <c r="G101" s="6">
        <f t="shared" si="8"/>
        <v>1.2292383292383291</v>
      </c>
    </row>
    <row r="102" spans="1:7" x14ac:dyDescent="0.25">
      <c r="A102" s="1" t="s">
        <v>101</v>
      </c>
      <c r="B102">
        <f>Planificare_Segment!C100</f>
        <v>3</v>
      </c>
      <c r="C102">
        <f t="shared" si="9"/>
        <v>8.2050000000000001</v>
      </c>
      <c r="D102">
        <f t="shared" si="5"/>
        <v>-5.2050000000000001</v>
      </c>
      <c r="E102">
        <f t="shared" si="6"/>
        <v>5.2050000000000001</v>
      </c>
      <c r="F102">
        <f t="shared" si="7"/>
        <v>27.092025</v>
      </c>
      <c r="G102" s="6">
        <f t="shared" si="8"/>
        <v>1.7350000000000001</v>
      </c>
    </row>
    <row r="103" spans="1:7" x14ac:dyDescent="0.25">
      <c r="A103" s="1" t="s">
        <v>102</v>
      </c>
      <c r="B103">
        <f>Planificare_Segment!C101</f>
        <v>4.5019999999999998</v>
      </c>
      <c r="C103">
        <f t="shared" si="9"/>
        <v>4.9039999999999999</v>
      </c>
      <c r="D103">
        <f t="shared" si="5"/>
        <v>-0.40200000000000014</v>
      </c>
      <c r="E103">
        <f t="shared" si="6"/>
        <v>0.40200000000000014</v>
      </c>
      <c r="F103">
        <f t="shared" si="7"/>
        <v>0.16160400000000011</v>
      </c>
      <c r="G103" s="6">
        <f t="shared" si="8"/>
        <v>8.9293647267880971E-2</v>
      </c>
    </row>
    <row r="104" spans="1:7" x14ac:dyDescent="0.25">
      <c r="A104" s="1" t="s">
        <v>103</v>
      </c>
      <c r="B104">
        <f>Planificare_Segment!C102</f>
        <v>4.7770000000000001</v>
      </c>
      <c r="C104">
        <f t="shared" si="9"/>
        <v>3.5143999999999997</v>
      </c>
      <c r="D104">
        <f t="shared" si="5"/>
        <v>1.2626000000000004</v>
      </c>
      <c r="E104">
        <f t="shared" si="6"/>
        <v>1.2626000000000004</v>
      </c>
      <c r="F104">
        <f t="shared" si="7"/>
        <v>1.5941587600000009</v>
      </c>
      <c r="G104" s="6">
        <f t="shared" si="8"/>
        <v>0.26430814318610013</v>
      </c>
    </row>
    <row r="105" spans="1:7" x14ac:dyDescent="0.25">
      <c r="A105" s="1" t="s">
        <v>104</v>
      </c>
      <c r="B105">
        <f>Planificare_Segment!C103</f>
        <v>4.9400000000000004</v>
      </c>
      <c r="C105">
        <f t="shared" si="9"/>
        <v>4.2565999999999997</v>
      </c>
      <c r="D105">
        <f t="shared" si="5"/>
        <v>0.68340000000000067</v>
      </c>
      <c r="E105">
        <f t="shared" si="6"/>
        <v>0.68340000000000067</v>
      </c>
      <c r="F105">
        <f t="shared" si="7"/>
        <v>0.4670355600000009</v>
      </c>
      <c r="G105" s="6">
        <f t="shared" si="8"/>
        <v>0.13834008097166003</v>
      </c>
    </row>
    <row r="106" spans="1:7" x14ac:dyDescent="0.25">
      <c r="A106" s="1" t="s">
        <v>105</v>
      </c>
      <c r="B106">
        <f>Planificare_Segment!C104</f>
        <v>4.97</v>
      </c>
      <c r="C106">
        <f t="shared" si="9"/>
        <v>4.7545999999999999</v>
      </c>
      <c r="D106">
        <f t="shared" si="5"/>
        <v>0.21539999999999981</v>
      </c>
      <c r="E106">
        <f t="shared" si="6"/>
        <v>0.21539999999999981</v>
      </c>
      <c r="F106">
        <f t="shared" si="7"/>
        <v>4.6397159999999917E-2</v>
      </c>
      <c r="G106" s="6">
        <f t="shared" si="8"/>
        <v>4.3340040241448656E-2</v>
      </c>
    </row>
    <row r="107" spans="1:7" x14ac:dyDescent="0.25">
      <c r="A107" s="1" t="s">
        <v>106</v>
      </c>
      <c r="B107">
        <f>Planificare_Segment!C105</f>
        <v>3.915</v>
      </c>
      <c r="C107">
        <f t="shared" si="9"/>
        <v>4.9134000000000002</v>
      </c>
      <c r="D107">
        <f t="shared" si="5"/>
        <v>-0.99840000000000018</v>
      </c>
      <c r="E107">
        <f t="shared" si="6"/>
        <v>0.99840000000000018</v>
      </c>
      <c r="F107">
        <f t="shared" si="7"/>
        <v>0.99680256000000034</v>
      </c>
      <c r="G107" s="6">
        <f t="shared" si="8"/>
        <v>0.25501915708812267</v>
      </c>
    </row>
    <row r="108" spans="1:7" x14ac:dyDescent="0.25">
      <c r="A108" s="1" t="s">
        <v>107</v>
      </c>
      <c r="B108">
        <f>Planificare_Segment!C106</f>
        <v>4.8099999999999996</v>
      </c>
      <c r="C108">
        <f t="shared" si="9"/>
        <v>4.7530000000000001</v>
      </c>
      <c r="D108">
        <f t="shared" si="5"/>
        <v>5.6999999999999496E-2</v>
      </c>
      <c r="E108">
        <f t="shared" si="6"/>
        <v>5.6999999999999496E-2</v>
      </c>
      <c r="F108">
        <f t="shared" si="7"/>
        <v>3.2489999999999425E-3</v>
      </c>
      <c r="G108" s="6">
        <f t="shared" si="8"/>
        <v>1.1850311850311747E-2</v>
      </c>
    </row>
    <row r="109" spans="1:7" x14ac:dyDescent="0.25">
      <c r="A109" s="1" t="s">
        <v>108</v>
      </c>
      <c r="B109">
        <f>Planificare_Segment!C107</f>
        <v>4.79</v>
      </c>
      <c r="C109">
        <f t="shared" si="9"/>
        <v>4.3049999999999997</v>
      </c>
      <c r="D109">
        <f t="shared" si="5"/>
        <v>0.48500000000000032</v>
      </c>
      <c r="E109">
        <f t="shared" si="6"/>
        <v>0.48500000000000032</v>
      </c>
      <c r="F109">
        <f t="shared" si="7"/>
        <v>0.23522500000000032</v>
      </c>
      <c r="G109" s="6">
        <f t="shared" si="8"/>
        <v>0.10125260960334036</v>
      </c>
    </row>
    <row r="110" spans="1:7" x14ac:dyDescent="0.25">
      <c r="A110" s="1" t="s">
        <v>109</v>
      </c>
      <c r="B110">
        <f>Planificare_Segment!C108</f>
        <v>5.085</v>
      </c>
      <c r="C110">
        <f t="shared" si="9"/>
        <v>4.6269999999999998</v>
      </c>
      <c r="D110">
        <f t="shared" si="5"/>
        <v>0.45800000000000018</v>
      </c>
      <c r="E110">
        <f t="shared" si="6"/>
        <v>0.45800000000000018</v>
      </c>
      <c r="F110">
        <f t="shared" si="7"/>
        <v>0.20976400000000017</v>
      </c>
      <c r="G110" s="6">
        <f t="shared" si="8"/>
        <v>9.0068829891838773E-2</v>
      </c>
    </row>
    <row r="111" spans="1:7" x14ac:dyDescent="0.25">
      <c r="A111" s="1" t="s">
        <v>110</v>
      </c>
      <c r="B111">
        <f>Planificare_Segment!C109</f>
        <v>4.9550000000000001</v>
      </c>
      <c r="C111">
        <f t="shared" si="9"/>
        <v>4.8529999999999998</v>
      </c>
      <c r="D111">
        <f t="shared" si="5"/>
        <v>0.10200000000000031</v>
      </c>
      <c r="E111">
        <f t="shared" si="6"/>
        <v>0.10200000000000031</v>
      </c>
      <c r="F111">
        <f t="shared" si="7"/>
        <v>1.0404000000000064E-2</v>
      </c>
      <c r="G111" s="6">
        <f t="shared" si="8"/>
        <v>2.0585267406660002E-2</v>
      </c>
    </row>
    <row r="112" spans="1:7" x14ac:dyDescent="0.25">
      <c r="A112" s="1" t="s">
        <v>111</v>
      </c>
      <c r="B112">
        <f>Planificare_Segment!C110</f>
        <v>10.44</v>
      </c>
      <c r="C112">
        <f t="shared" si="9"/>
        <v>5</v>
      </c>
      <c r="D112">
        <f t="shared" si="5"/>
        <v>5.4399999999999995</v>
      </c>
      <c r="E112">
        <f t="shared" si="6"/>
        <v>5.4399999999999995</v>
      </c>
      <c r="F112">
        <f t="shared" si="7"/>
        <v>29.593599999999995</v>
      </c>
      <c r="G112" s="6">
        <f t="shared" si="8"/>
        <v>0.52107279693486586</v>
      </c>
    </row>
    <row r="113" spans="1:7" x14ac:dyDescent="0.25">
      <c r="A113" s="1" t="s">
        <v>112</v>
      </c>
      <c r="B113">
        <f>Planificare_Segment!C111</f>
        <v>9.9149999999999991</v>
      </c>
      <c r="C113">
        <f t="shared" si="9"/>
        <v>6.0780000000000003</v>
      </c>
      <c r="D113">
        <f t="shared" si="5"/>
        <v>3.8369999999999989</v>
      </c>
      <c r="E113">
        <f t="shared" si="6"/>
        <v>3.8369999999999989</v>
      </c>
      <c r="F113">
        <f t="shared" si="7"/>
        <v>14.722568999999991</v>
      </c>
      <c r="G113" s="6">
        <f t="shared" si="8"/>
        <v>0.3869894099848713</v>
      </c>
    </row>
    <row r="114" spans="1:7" x14ac:dyDescent="0.25">
      <c r="A114" s="1" t="s">
        <v>113</v>
      </c>
      <c r="B114">
        <f>Planificare_Segment!C112</f>
        <v>10.33</v>
      </c>
      <c r="C114">
        <f t="shared" si="9"/>
        <v>9.2379999999999995</v>
      </c>
      <c r="D114">
        <f t="shared" si="5"/>
        <v>1.0920000000000005</v>
      </c>
      <c r="E114">
        <f t="shared" si="6"/>
        <v>1.0920000000000005</v>
      </c>
      <c r="F114">
        <f t="shared" si="7"/>
        <v>1.1924640000000011</v>
      </c>
      <c r="G114" s="6">
        <f t="shared" si="8"/>
        <v>0.10571151984511137</v>
      </c>
    </row>
    <row r="115" spans="1:7" x14ac:dyDescent="0.25">
      <c r="A115" s="1" t="s">
        <v>114</v>
      </c>
      <c r="B115">
        <f>Planificare_Segment!C113</f>
        <v>10.119999999999999</v>
      </c>
      <c r="C115">
        <f t="shared" si="9"/>
        <v>10.102999999999998</v>
      </c>
      <c r="D115">
        <f t="shared" si="5"/>
        <v>1.7000000000001236E-2</v>
      </c>
      <c r="E115">
        <f t="shared" si="6"/>
        <v>1.7000000000001236E-2</v>
      </c>
      <c r="F115">
        <f t="shared" si="7"/>
        <v>2.8900000000004204E-4</v>
      </c>
      <c r="G115" s="6">
        <f t="shared" si="8"/>
        <v>1.6798418972333239E-3</v>
      </c>
    </row>
    <row r="116" spans="1:7" x14ac:dyDescent="0.25">
      <c r="A116" s="1" t="s">
        <v>115</v>
      </c>
      <c r="B116">
        <f>Planificare_Segment!C114</f>
        <v>10.29</v>
      </c>
      <c r="C116">
        <f t="shared" si="9"/>
        <v>10.205</v>
      </c>
      <c r="D116">
        <f t="shared" si="5"/>
        <v>8.4999999999999076E-2</v>
      </c>
      <c r="E116">
        <f t="shared" si="6"/>
        <v>8.4999999999999076E-2</v>
      </c>
      <c r="F116">
        <f t="shared" si="7"/>
        <v>7.2249999999998427E-3</v>
      </c>
      <c r="G116" s="6">
        <f t="shared" si="8"/>
        <v>8.2604470359571511E-3</v>
      </c>
    </row>
    <row r="117" spans="1:7" x14ac:dyDescent="0.25">
      <c r="A117" s="1" t="s">
        <v>116</v>
      </c>
      <c r="B117">
        <f>Planificare_Segment!C115</f>
        <v>9.8049999999999997</v>
      </c>
      <c r="C117">
        <f t="shared" si="9"/>
        <v>10.196</v>
      </c>
      <c r="D117">
        <f t="shared" si="5"/>
        <v>-0.39100000000000001</v>
      </c>
      <c r="E117">
        <f t="shared" si="6"/>
        <v>0.39100000000000001</v>
      </c>
      <c r="F117">
        <f t="shared" si="7"/>
        <v>0.15288100000000002</v>
      </c>
      <c r="G117" s="6">
        <f t="shared" si="8"/>
        <v>3.9877613462519126E-2</v>
      </c>
    </row>
    <row r="118" spans="1:7" x14ac:dyDescent="0.25">
      <c r="A118" s="1" t="s">
        <v>117</v>
      </c>
      <c r="B118">
        <f>Planificare_Segment!C116</f>
        <v>9.5500000000000007</v>
      </c>
      <c r="C118">
        <f t="shared" si="9"/>
        <v>10.158999999999999</v>
      </c>
      <c r="D118">
        <f t="shared" si="5"/>
        <v>-0.60899999999999821</v>
      </c>
      <c r="E118">
        <f t="shared" si="6"/>
        <v>0.60899999999999821</v>
      </c>
      <c r="F118">
        <f t="shared" si="7"/>
        <v>0.3708809999999978</v>
      </c>
      <c r="G118" s="6">
        <f t="shared" si="8"/>
        <v>6.376963350785321E-2</v>
      </c>
    </row>
    <row r="119" spans="1:7" x14ac:dyDescent="0.25">
      <c r="A119" s="1"/>
      <c r="C119">
        <f t="shared" si="9"/>
        <v>9.8509999999999991</v>
      </c>
      <c r="D119">
        <f>B119-C119</f>
        <v>-9.8509999999999991</v>
      </c>
      <c r="E119">
        <f>ABS(D119)</f>
        <v>9.8509999999999991</v>
      </c>
      <c r="F119">
        <f>D119^2</f>
        <v>97.042200999999977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Planificare_Segment</vt:lpstr>
      <vt:lpstr>Rezultate</vt:lpstr>
      <vt:lpstr>2MA</vt:lpstr>
      <vt:lpstr>3MA</vt:lpstr>
      <vt:lpstr>2WMA</vt:lpstr>
      <vt:lpstr>2WMA_MAD</vt:lpstr>
      <vt:lpstr>2WMA_MSE</vt:lpstr>
      <vt:lpstr>2WMA_MAPE</vt:lpstr>
      <vt:lpstr>3WMA</vt:lpstr>
      <vt:lpstr>3WMA_MAD</vt:lpstr>
      <vt:lpstr>3WMA_MSE</vt:lpstr>
      <vt:lpstr>3WMA_MAPE</vt:lpstr>
      <vt:lpstr>Exponential</vt:lpstr>
      <vt:lpstr>Exponential_MAD</vt:lpstr>
      <vt:lpstr>Exponential_MSE</vt:lpstr>
      <vt:lpstr>Exponential_MAPE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Pasc Raluca</dc:creator>
  <cp:keywords/>
  <dc:description/>
  <cp:lastModifiedBy>Feier Adrian</cp:lastModifiedBy>
  <cp:revision/>
  <dcterms:created xsi:type="dcterms:W3CDTF">2019-03-22T17:54:48Z</dcterms:created>
  <dcterms:modified xsi:type="dcterms:W3CDTF">2021-12-05T11:59:22Z</dcterms:modified>
  <cp:category/>
  <cp:contentStatus/>
</cp:coreProperties>
</file>