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02B0EC50-651D-40A4-8DF3-164C3B6191E9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uri="GoogleSheetsCustomDataVersion2">
      <go:sheetsCustomData xmlns:go="http://customooxmlschemas.google.com/" r:id="rId7" roundtripDataChecksum="9uIKv/C96Xg3g8JD5HJnam2SP9XuwEEdyGx9JTg+w4o="/>
    </ext>
  </extLst>
</workbook>
</file>

<file path=xl/calcChain.xml><?xml version="1.0" encoding="utf-8"?>
<calcChain xmlns="http://schemas.openxmlformats.org/spreadsheetml/2006/main">
  <c r="F13" i="1" l="1"/>
  <c r="D13" i="1"/>
  <c r="B13" i="1"/>
  <c r="J4" i="1"/>
  <c r="J5" i="1"/>
  <c r="J6" i="1"/>
  <c r="J7" i="1"/>
  <c r="J8" i="1"/>
  <c r="J9" i="1"/>
  <c r="J10" i="1"/>
  <c r="I4" i="1"/>
  <c r="I5" i="1"/>
  <c r="I6" i="1"/>
  <c r="I7" i="1"/>
  <c r="I8" i="1"/>
  <c r="I9" i="1"/>
  <c r="I10" i="1"/>
  <c r="H4" i="1"/>
  <c r="H5" i="1"/>
  <c r="H6" i="1"/>
  <c r="H7" i="1"/>
  <c r="H8" i="1"/>
  <c r="H9" i="1"/>
  <c r="H10" i="1"/>
  <c r="G4" i="1"/>
  <c r="G5" i="1"/>
  <c r="G6" i="1"/>
  <c r="G7" i="1"/>
  <c r="G8" i="1"/>
  <c r="G9" i="1"/>
  <c r="G10" i="1"/>
  <c r="F4" i="1"/>
  <c r="F5" i="1"/>
  <c r="F6" i="1"/>
  <c r="F7" i="1"/>
  <c r="F8" i="1"/>
  <c r="F9" i="1"/>
  <c r="F10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<sst xmlns="http://schemas.openxmlformats.org/spreadsheetml/2006/main" count="35" uniqueCount="31">
  <si>
    <t>Employee Name</t>
  </si>
  <si>
    <t>Designation</t>
  </si>
  <si>
    <t>Basic Salary</t>
  </si>
  <si>
    <t>House Rent Allowance</t>
  </si>
  <si>
    <r>
      <rPr>
        <b/>
        <u/>
        <sz val="13"/>
        <color rgb="FF000000"/>
        <rFont val="Calibri"/>
      </rPr>
      <t xml:space="preserve">Dearness Allowance
</t>
    </r>
    <r>
      <rPr>
        <b/>
        <u/>
        <sz val="13"/>
        <color rgb="FF000000"/>
        <rFont val="Calibri"/>
      </rPr>
      <t>(25 % OF BASIC)</t>
    </r>
  </si>
  <si>
    <t>Medical Allowance</t>
  </si>
  <si>
    <t xml:space="preserve">GROSS SALARY </t>
  </si>
  <si>
    <t>Professional Tax</t>
  </si>
  <si>
    <t>Salary paid per month</t>
  </si>
  <si>
    <t>Annual Salary</t>
  </si>
  <si>
    <t>Shyam</t>
  </si>
  <si>
    <t>Executive</t>
  </si>
  <si>
    <t>Vishal</t>
  </si>
  <si>
    <t>Officer</t>
  </si>
  <si>
    <t>Joseph</t>
  </si>
  <si>
    <t>Anita</t>
  </si>
  <si>
    <t>Secretary</t>
  </si>
  <si>
    <t>Smita</t>
  </si>
  <si>
    <t>Jacob</t>
  </si>
  <si>
    <t>Harry</t>
  </si>
  <si>
    <t>Assistant</t>
  </si>
  <si>
    <t>Shweta</t>
  </si>
  <si>
    <t>AVERAGE BASIC SALARY</t>
  </si>
  <si>
    <t>LOWEST DEARNESS</t>
  </si>
  <si>
    <t>HIGHEST GROSS SALARY</t>
  </si>
  <si>
    <r>
      <rPr>
        <b/>
        <sz val="11"/>
        <color rgb="FFFF0000"/>
        <rFont val="Calibri"/>
      </rPr>
      <t>House Rent Allowance (HRA)</t>
    </r>
    <r>
      <rPr>
        <sz val="11"/>
        <color theme="1"/>
        <rFont val="Calibri"/>
      </rPr>
      <t xml:space="preserve"> = If basic salary is higher than Rs 30000, than HRA will Rs 5000, else 2000.</t>
    </r>
  </si>
  <si>
    <r>
      <rPr>
        <b/>
        <sz val="11"/>
        <color rgb="FF3333FF"/>
        <rFont val="Calibri"/>
      </rPr>
      <t>Formula</t>
    </r>
    <r>
      <rPr>
        <sz val="11"/>
        <color theme="1"/>
        <rFont val="Calibri"/>
      </rPr>
      <t xml:space="preserve"> =IF(C3&gt;30000,"HRA is 5000", "HRA is 2000")</t>
    </r>
  </si>
  <si>
    <r>
      <rPr>
        <b/>
        <sz val="11"/>
        <color rgb="FFFF0000"/>
        <rFont val="Calibri"/>
      </rPr>
      <t>Medical Allowance (MA)</t>
    </r>
    <r>
      <rPr>
        <sz val="11"/>
        <color theme="1"/>
        <rFont val="Calibri"/>
      </rPr>
      <t xml:space="preserve"> = Executives get MA Rs 1000, Officers get MA Rs 700 &amp; Assistants get MA Rs 500</t>
    </r>
  </si>
  <si>
    <r>
      <rPr>
        <b/>
        <sz val="11"/>
        <color rgb="FF3333FF"/>
        <rFont val="Calibri"/>
      </rPr>
      <t>Formula</t>
    </r>
    <r>
      <rPr>
        <sz val="11"/>
        <color theme="1"/>
        <rFont val="Calibri"/>
      </rPr>
      <t xml:space="preserve"> =IF(B3="Excutives",1000,IF(B3="Officers",700,500))</t>
    </r>
  </si>
  <si>
    <r>
      <rPr>
        <b/>
        <sz val="11"/>
        <color rgb="FFFF0000"/>
        <rFont val="Calibri"/>
      </rPr>
      <t xml:space="preserve">Professional Tax </t>
    </r>
    <r>
      <rPr>
        <sz val="11"/>
        <color theme="1"/>
        <rFont val="Calibri"/>
      </rPr>
      <t>= Upto 25000 = 0, upto 50000 = 60, upto 80000 = 100 &amp; over 80000 = 150</t>
    </r>
  </si>
  <si>
    <r>
      <rPr>
        <b/>
        <sz val="11"/>
        <color rgb="FF3333FF"/>
        <rFont val="Calibri"/>
      </rPr>
      <t xml:space="preserve">Formula </t>
    </r>
    <r>
      <rPr>
        <sz val="11"/>
        <color rgb="FF3333FF"/>
        <rFont val="Calibri"/>
      </rPr>
      <t>=IF(G3&lt;=25000,0,IF(G3&lt;=50000,60,IF(G3&lt;=80000,110,150)))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</si>
</sst>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3">
    <font>
      <sz val="11"/>
      <color theme="1"/>
      <name val="Calibri"/>
      <scheme val="minor"/>
    </font>
    <font>
      <b/>
      <u/>
      <sz val="13"/>
      <color rgb="FF000000"/>
      <name val="Calibri"/>
    </font>
    <font>
      <b/>
      <u/>
      <sz val="13"/>
      <color rgb="FF000000"/>
      <name val="Calibri"/>
    </font>
    <font>
      <sz val="11"/>
      <name val="Calibri"/>
    </font>
    <font>
      <b/>
      <sz val="12"/>
      <color rgb="FFFF0000"/>
      <name val="Calibri"/>
    </font>
    <font>
      <b/>
      <sz val="12"/>
      <color rgb="FF000000"/>
      <name val="Calibri"/>
    </font>
    <font>
      <b/>
      <sz val="12"/>
      <color rgb="FF0070C0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b/>
      <sz val="11"/>
      <color rgb="FF3333FF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3333FF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4" fillId="0" borderId="3" xfId="0" applyFont="1" applyBorder="1"/>
    <xf numFmtId="0" fontId="5" fillId="0" borderId="4" xfId="0" applyFont="1" applyBorder="1" applyAlignment="1">
      <alignment vertical="center" wrapText="1"/>
    </xf>
    <xf numFmtId="0" fontId="7" fillId="0" borderId="5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1" xfId="0" applyFont="1" applyBorder="1" applyAlignment="1">
      <alignment horizontal="center" vertical="center"/>
    </xf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G16" sqref="G16"/>
    </sheetView>
  </sheetViews>
  <sheetFormatPr defaultColWidth="14.44140625" defaultRowHeight="15" customHeight="1"/>
  <cols>
    <col min="1" max="2" width="12.5546875" customWidth="1"/>
    <col min="3" max="3" width="12.88671875" customWidth="1"/>
    <col min="4" max="4" width="14" customWidth="1"/>
    <col min="5" max="5" width="18.6640625" customWidth="1"/>
    <col min="6" max="7" width="12.109375" customWidth="1"/>
    <col min="8" max="9" width="13.88671875" customWidth="1"/>
    <col min="10" max="10" width="12.88671875" customWidth="1"/>
    <col min="11" max="26" width="8.6640625" customWidth="1"/>
  </cols>
  <sheetData>
    <row r="1" spans="1:10" ht="51" customHeight="1">
      <c r="A1" s="12" t="s">
        <v>0</v>
      </c>
      <c r="B1" s="14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0" ht="15" customHeight="1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ht="14.25" customHeight="1">
      <c r="A3" s="1" t="s">
        <v>10</v>
      </c>
      <c r="B3" s="2" t="s">
        <v>11</v>
      </c>
      <c r="C3" s="3">
        <v>50000</v>
      </c>
      <c r="D3" s="4">
        <f>IF(C3&gt;30000,5000,2000)</f>
        <v>5000</v>
      </c>
      <c r="E3" s="1">
        <f>C3*25%</f>
        <v>12500</v>
      </c>
      <c r="F3" s="4">
        <f>_xlfn.IFS(B3="Executive",1000,B3="Officer",700,B3="Assistant",500,B3="Secretary",0)</f>
        <v>1000</v>
      </c>
      <c r="G3" s="1">
        <f>SUM(C3:F3)</f>
        <v>68500</v>
      </c>
      <c r="H3" s="4">
        <f>_xlfn.IFS(G3&lt;=25000,0,G3&lt;=50000,60,G3&lt;=80000,100,G3&gt;80000,150)</f>
        <v>100</v>
      </c>
      <c r="I3" s="1">
        <f>G3-H3</f>
        <v>68400</v>
      </c>
      <c r="J3" s="5">
        <f>I3*12</f>
        <v>820800</v>
      </c>
    </row>
    <row r="4" spans="1:10" ht="14.25" customHeight="1">
      <c r="A4" s="1" t="s">
        <v>12</v>
      </c>
      <c r="B4" s="2" t="s">
        <v>13</v>
      </c>
      <c r="C4" s="3">
        <v>70000</v>
      </c>
      <c r="D4" s="4">
        <f t="shared" ref="D4:D10" si="0">IF(C4&gt;30000,5000,2000)</f>
        <v>5000</v>
      </c>
      <c r="E4" s="1">
        <f t="shared" ref="E4:E10" si="1">C4*25%</f>
        <v>17500</v>
      </c>
      <c r="F4" s="4">
        <f t="shared" ref="F4:F10" si="2">_xlfn.IFS(B4="Executive",1000,B4="Officer",700,B4="Assistant",500,B4="Secretary",0)</f>
        <v>700</v>
      </c>
      <c r="G4" s="1">
        <f t="shared" ref="G4:G10" si="3">SUM(C4:F4)</f>
        <v>93200</v>
      </c>
      <c r="H4" s="4">
        <f t="shared" ref="H4:H10" si="4">_xlfn.IFS(G4&lt;=25000,0,G4&lt;=50000,60,G4&lt;=80000,100,G4&gt;80000,150)</f>
        <v>150</v>
      </c>
      <c r="I4" s="1">
        <f t="shared" ref="I4:I10" si="5">G4-H4</f>
        <v>93050</v>
      </c>
      <c r="J4" s="5">
        <f t="shared" ref="J4:J10" si="6">I4*12</f>
        <v>1116600</v>
      </c>
    </row>
    <row r="5" spans="1:10" ht="14.25" customHeight="1">
      <c r="A5" s="1" t="s">
        <v>14</v>
      </c>
      <c r="B5" s="2" t="s">
        <v>11</v>
      </c>
      <c r="C5" s="3">
        <v>65000</v>
      </c>
      <c r="D5" s="4">
        <f t="shared" si="0"/>
        <v>5000</v>
      </c>
      <c r="E5" s="1">
        <f t="shared" si="1"/>
        <v>16250</v>
      </c>
      <c r="F5" s="4">
        <f t="shared" si="2"/>
        <v>1000</v>
      </c>
      <c r="G5" s="1">
        <f t="shared" si="3"/>
        <v>87250</v>
      </c>
      <c r="H5" s="4">
        <f t="shared" si="4"/>
        <v>150</v>
      </c>
      <c r="I5" s="1">
        <f t="shared" si="5"/>
        <v>87100</v>
      </c>
      <c r="J5" s="5">
        <f t="shared" si="6"/>
        <v>1045200</v>
      </c>
    </row>
    <row r="6" spans="1:10" ht="14.25" customHeight="1">
      <c r="A6" s="1" t="s">
        <v>15</v>
      </c>
      <c r="B6" s="2" t="s">
        <v>16</v>
      </c>
      <c r="C6" s="3">
        <v>12000</v>
      </c>
      <c r="D6" s="4">
        <f t="shared" si="0"/>
        <v>2000</v>
      </c>
      <c r="E6" s="1">
        <f t="shared" si="1"/>
        <v>3000</v>
      </c>
      <c r="F6" s="4">
        <f t="shared" si="2"/>
        <v>0</v>
      </c>
      <c r="G6" s="1">
        <f t="shared" si="3"/>
        <v>17000</v>
      </c>
      <c r="H6" s="4">
        <f t="shared" si="4"/>
        <v>0</v>
      </c>
      <c r="I6" s="1">
        <f t="shared" si="5"/>
        <v>17000</v>
      </c>
      <c r="J6" s="5">
        <f t="shared" si="6"/>
        <v>204000</v>
      </c>
    </row>
    <row r="7" spans="1:10" ht="14.25" customHeight="1">
      <c r="A7" s="1" t="s">
        <v>17</v>
      </c>
      <c r="B7" s="2" t="s">
        <v>13</v>
      </c>
      <c r="C7" s="3">
        <v>35000</v>
      </c>
      <c r="D7" s="4">
        <f t="shared" si="0"/>
        <v>5000</v>
      </c>
      <c r="E7" s="1">
        <f t="shared" si="1"/>
        <v>8750</v>
      </c>
      <c r="F7" s="4">
        <f t="shared" si="2"/>
        <v>700</v>
      </c>
      <c r="G7" s="1">
        <f t="shared" si="3"/>
        <v>49450</v>
      </c>
      <c r="H7" s="4">
        <f t="shared" si="4"/>
        <v>60</v>
      </c>
      <c r="I7" s="1">
        <f t="shared" si="5"/>
        <v>49390</v>
      </c>
      <c r="J7" s="5">
        <f t="shared" si="6"/>
        <v>592680</v>
      </c>
    </row>
    <row r="8" spans="1:10" ht="14.25" customHeight="1">
      <c r="A8" s="1" t="s">
        <v>18</v>
      </c>
      <c r="B8" s="2" t="s">
        <v>13</v>
      </c>
      <c r="C8" s="3">
        <v>45000</v>
      </c>
      <c r="D8" s="4">
        <f t="shared" si="0"/>
        <v>5000</v>
      </c>
      <c r="E8" s="1">
        <f t="shared" si="1"/>
        <v>11250</v>
      </c>
      <c r="F8" s="4">
        <f t="shared" si="2"/>
        <v>700</v>
      </c>
      <c r="G8" s="1">
        <f t="shared" si="3"/>
        <v>61950</v>
      </c>
      <c r="H8" s="4">
        <f t="shared" si="4"/>
        <v>100</v>
      </c>
      <c r="I8" s="1">
        <f t="shared" si="5"/>
        <v>61850</v>
      </c>
      <c r="J8" s="5">
        <f t="shared" si="6"/>
        <v>742200</v>
      </c>
    </row>
    <row r="9" spans="1:10" ht="14.25" customHeight="1">
      <c r="A9" s="1" t="s">
        <v>19</v>
      </c>
      <c r="B9" s="2" t="s">
        <v>20</v>
      </c>
      <c r="C9" s="3">
        <v>18000</v>
      </c>
      <c r="D9" s="4">
        <f t="shared" si="0"/>
        <v>2000</v>
      </c>
      <c r="E9" s="1">
        <f t="shared" si="1"/>
        <v>4500</v>
      </c>
      <c r="F9" s="4">
        <f t="shared" si="2"/>
        <v>500</v>
      </c>
      <c r="G9" s="1">
        <f t="shared" si="3"/>
        <v>25000</v>
      </c>
      <c r="H9" s="4">
        <f t="shared" si="4"/>
        <v>0</v>
      </c>
      <c r="I9" s="1">
        <f t="shared" si="5"/>
        <v>25000</v>
      </c>
      <c r="J9" s="5">
        <f t="shared" si="6"/>
        <v>300000</v>
      </c>
    </row>
    <row r="10" spans="1:10" ht="14.25" customHeight="1">
      <c r="A10" s="1" t="s">
        <v>21</v>
      </c>
      <c r="B10" s="2" t="s">
        <v>16</v>
      </c>
      <c r="C10" s="3">
        <v>11500</v>
      </c>
      <c r="D10" s="4">
        <f t="shared" si="0"/>
        <v>2000</v>
      </c>
      <c r="E10" s="1">
        <f t="shared" si="1"/>
        <v>2875</v>
      </c>
      <c r="F10" s="4">
        <f t="shared" si="2"/>
        <v>0</v>
      </c>
      <c r="G10" s="1">
        <f t="shared" si="3"/>
        <v>16375</v>
      </c>
      <c r="H10" s="4">
        <f t="shared" si="4"/>
        <v>0</v>
      </c>
      <c r="I10" s="1">
        <f t="shared" si="5"/>
        <v>16375</v>
      </c>
      <c r="J10" s="5">
        <f t="shared" si="6"/>
        <v>196500</v>
      </c>
    </row>
    <row r="11" spans="1:10" ht="14.25" customHeight="1"/>
    <row r="12" spans="1:10" ht="14.25" customHeight="1">
      <c r="B12" s="6" t="s">
        <v>22</v>
      </c>
      <c r="C12" s="7"/>
      <c r="D12" s="6" t="s">
        <v>23</v>
      </c>
      <c r="E12" s="7"/>
      <c r="F12" s="6" t="s">
        <v>24</v>
      </c>
      <c r="G12" s="7"/>
      <c r="H12" s="8"/>
      <c r="I12" s="8"/>
    </row>
    <row r="13" spans="1:10" ht="14.25" customHeight="1">
      <c r="B13" s="15">
        <f>AVERAGE(J3:J10)</f>
        <v>627247.5</v>
      </c>
      <c r="D13">
        <f>MIN(J3:J10)</f>
        <v>196500</v>
      </c>
      <c r="F13">
        <f>MAX(J3:J10)</f>
        <v>1116600</v>
      </c>
    </row>
    <row r="14" spans="1:10" ht="14.25" customHeight="1"/>
    <row r="15" spans="1:10" ht="14.25" customHeight="1">
      <c r="A15" s="9" t="s">
        <v>25</v>
      </c>
    </row>
    <row r="16" spans="1:10" ht="14.25" customHeight="1">
      <c r="A16" s="10" t="s">
        <v>26</v>
      </c>
    </row>
    <row r="17" spans="1:1" ht="14.25" customHeight="1"/>
    <row r="18" spans="1:1" ht="14.25" customHeight="1"/>
    <row r="19" spans="1:1" ht="14.25" customHeight="1">
      <c r="A19" s="9" t="s">
        <v>27</v>
      </c>
    </row>
    <row r="20" spans="1:1" ht="14.25" customHeight="1">
      <c r="A20" s="10" t="s">
        <v>28</v>
      </c>
    </row>
    <row r="21" spans="1:1" ht="14.25" customHeight="1">
      <c r="A21" s="10"/>
    </row>
    <row r="22" spans="1:1" ht="14.25" customHeight="1">
      <c r="A22" s="10"/>
    </row>
    <row r="23" spans="1:1" ht="14.25" customHeight="1">
      <c r="A23" s="11" t="s">
        <v>29</v>
      </c>
    </row>
    <row r="24" spans="1:1" ht="14.25" customHeight="1">
      <c r="A24" s="10" t="s">
        <v>30</v>
      </c>
    </row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Parshuram Sail</cp:lastModifiedBy>
  <dcterms:created xsi:type="dcterms:W3CDTF">2015-03-21T09:17:10Z</dcterms:created>
  <dcterms:modified xsi:type="dcterms:W3CDTF">2025-06-17T22:37:05Z</dcterms:modified>
</cp:coreProperties>
</file>