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46CF50FA-FE74-46AD-B659-597FE0D9184F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Explanation" sheetId="8" r:id="rId1"/>
    <sheet name="Sum Ifs" sheetId="9" r:id="rId2"/>
    <sheet name="Example 1" sheetId="1" r:id="rId3"/>
  </sheets>
  <externalReferences>
    <externalReference r:id="rId4"/>
    <externalReference r:id="rId5"/>
  </externalReferences>
  <definedNames>
    <definedName name="_xlcn.WorksheetConnection_AdvExcel2.xlsxmy_cat" localSheetId="2">#REF!</definedName>
    <definedName name="_xlcn.WorksheetConnection_AdvExcel2.xlsxmy_cat">#REF!</definedName>
    <definedName name="_xlcn.WorksheetConnection_AdvExcel2.xlsxMy_data" localSheetId="2">#REF!</definedName>
    <definedName name="_xlcn.WorksheetConnection_AdvExcel2.xlsxMy_data">#REF!</definedName>
    <definedName name="_xlcn.WorksheetConnection_AdvExcel2.xlsxTable1" localSheetId="2">#REF!</definedName>
    <definedName name="_xlcn.WorksheetConnection_AdvExcel2.xlsxTable1">#REF!</definedName>
    <definedName name="abc" localSheetId="2">{"FirstQ",#N/A,FALSE,"Budget2000";"SecondQ",#N/A,FALSE,"Budget2000";"Summary",#N/A,FALSE,"Budget2000"}</definedName>
    <definedName name="abc">{"FirstQ",#N/A,FALSE,"Budget2000";"SecondQ",#N/A,FALSE,"Budget2000";"Summary",#N/A,FALSE,"Budget2000"}</definedName>
    <definedName name="chartoption" localSheetId="2">CHOOSE(#REF!,piec,barc,dotc)</definedName>
    <definedName name="chartoption">CHOOSE(#REF!,piec,barc,dotc)</definedName>
    <definedName name="chtname" localSheetId="2">CHOOSE(#REF!,piec,barc,dotc)</definedName>
    <definedName name="chtname">CHOOSE(#REF!,piec,barc,dotc)</definedName>
    <definedName name="cost">#REF!</definedName>
    <definedName name="Criteria1">'[1]Data Table3'!$A$4:$D$22</definedName>
    <definedName name="Criteria2">'[1]Data Table3'!$F$4:$I$5</definedName>
    <definedName name="dept">'[2]SumIF Assignment'!$B$7:$B$38</definedName>
    <definedName name="ee" localSheetId="2">{"FirstQ",#N/A,FALSE,"Budget2000";"SecondQ",#N/A,FALSE,"Budget2000";"Summary",#N/A,FALSE,"Budget2000"}</definedName>
    <definedName name="ee">{"FirstQ",#N/A,FALSE,"Budget2000";"SecondQ",#N/A,FALSE,"Budget2000";"Summary",#N/A,FALSE,"Budget2000"}</definedName>
    <definedName name="eee" localSheetId="2">{"FirstQ",#N/A,FALSE,"Budget2000";"SecondQ",#N/A,FALSE,"Budget2000";"Summary",#N/A,FALSE,"Budget2000"}</definedName>
    <definedName name="eee">{"FirstQ",#N/A,FALSE,"Budget2000";"SecondQ",#N/A,FALSE,"Budget2000";"Summary",#N/A,FALSE,"Budget2000"}</definedName>
    <definedName name="hours">'[2]SumIF Assignment'!$D$7:$D$38</definedName>
    <definedName name="hrs">#REF!</definedName>
    <definedName name="I" comment="This is a Rate Of Interest Cell">#REF!</definedName>
    <definedName name="k" localSheetId="2">{"FirstQ",#N/A,FALSE,"Budget2000";"SecondQ",#N/A,FALSE,"Budget2000";"Summary",#N/A,FALSE,"Budget2000"}</definedName>
    <definedName name="k">{"FirstQ",#N/A,FALSE,"Budget2000";"SecondQ",#N/A,FALSE,"Budget2000";"Summary",#N/A,FALSE,"Budget2000"}</definedName>
    <definedName name="N" comment="This is a Duration Cell">#REF!</definedName>
    <definedName name="P" comment="This is a Principal Cell">#REF!</definedName>
    <definedName name="q" localSheetId="2">{"FirstQ",#N/A,FALSE,"Budget2000";"SecondQ",#N/A,FALSE,"Budget2000";"Summary",#N/A,FALSE,"Budget2000"}</definedName>
    <definedName name="q">{"FirstQ",#N/A,FALSE,"Budget2000";"SecondQ",#N/A,FALSE,"Budget2000";"Summary",#N/A,FALSE,"Budget2000"}</definedName>
    <definedName name="rate">'[2]SumIF Assignment'!$E$7:$E$38</definedName>
    <definedName name="rr" localSheetId="2">{"FirstQ",#N/A,FALSE,"Budget2000";"SecondQ",#N/A,FALSE,"Budget2000"}</definedName>
    <definedName name="rr">{"FirstQ",#N/A,FALSE,"Budget2000";"SecondQ",#N/A,FALSE,"Budget2000"}</definedName>
    <definedName name="rrr" localSheetId="2">{"AllDetail",#N/A,FALSE,"Research Budget";"1stQuarter",#N/A,FALSE,"Research Budget";"2nd Quarter",#N/A,FALSE,"Research Budget";"Summary",#N/A,FALSE,"Research Budget"}</definedName>
    <definedName name="rrr">{"AllDetail",#N/A,FALSE,"Research Budget";"1stQuarter",#N/A,FALSE,"Research Budget";"2nd Quarter",#N/A,FALSE,"Research Budget";"Summary",#N/A,FALSE,"Research Budget"}</definedName>
    <definedName name="size">#REF!</definedName>
    <definedName name="Slicer_Name">#N/A</definedName>
    <definedName name="state">'[2]SumIF Assignment'!$C$7:$C$38</definedName>
    <definedName name="v" localSheetId="2">{"FirstQ",#N/A,FALSE,"Budget2000";"SecondQ",#N/A,FALSE,"Budget2000";"Summary",#N/A,FALSE,"Budget2000"}</definedName>
    <definedName name="v">{"FirstQ",#N/A,FALSE,"Budget2000";"SecondQ",#N/A,FALSE,"Budget2000";"Summary",#N/A,FALSE,"Budget2000"}</definedName>
    <definedName name="wrn.AllData." localSheetId="2">{"FirstQ",#N/A,FALSE,"Budget2000";"SecondQ",#N/A,FALSE,"Budget2000";"Summary",#N/A,FALSE,"Budget2000"}</definedName>
    <definedName name="wrn.AllData.">{"FirstQ",#N/A,FALSE,"Budget2000";"SecondQ",#N/A,FALSE,"Budget2000";"Summary",#N/A,FALSE,"Budget2000"}</definedName>
    <definedName name="wrn.FirstHalf." localSheetId="2">{"FirstQ",#N/A,FALSE,"Budget2000";"SecondQ",#N/A,FALSE,"Budget2000"}</definedName>
    <definedName name="wrn.FirstHalf.">{"FirstQ",#N/A,FALSE,"Budget2000";"SecondQ",#N/A,FALSE,"Budget2000"}</definedName>
    <definedName name="x" localSheetId="2">{"FirstQ",#N/A,FALSE,"Budget2000";"SecondQ",#N/A,FALSE,"Budget2000";"Summary",#N/A,FALSE,"Budget2000"}</definedName>
    <definedName name="x">{"FirstQ",#N/A,FALSE,"Budget2000";"SecondQ",#N/A,FALSE,"Budget2000";"Summary",#N/A,FALSE,"Budget2000"}</definedName>
    <definedName name="xxxxxxxxxxxxxxxxxxx" localSheetId="2">{"AllDetail",#N/A,FALSE,"Research Budget";"1stQuarter",#N/A,FALSE,"Research Budget";"2nd Quarter",#N/A,FALSE,"Research Budget";"Summary",#N/A,FALSE,"Research Budget"}</definedName>
    <definedName name="xxxxxxxxxxxxxxxxxxx">{"AllDetail",#N/A,FALSE,"Research Budget";"1stQuarter",#N/A,FALSE,"Research Budget";"2nd Quarter",#N/A,FALSE,"Research Budget";"Summary",#N/A,FALSE,"Research Budget"}</definedName>
    <definedName name="zone">#REF!</definedName>
  </definedNames>
  <calcPr calcId="191029"/>
</workbook>
</file>

<file path=xl/calcChain.xml><?xml version="1.0" encoding="utf-8"?>
<calcChain xmlns="http://schemas.openxmlformats.org/spreadsheetml/2006/main">
  <c r="F27" i="1" l="1"/>
  <c r="F26" i="1"/>
  <c r="F25" i="1"/>
  <c r="F7" i="1"/>
  <c r="F6" i="1"/>
  <c r="F5" i="1"/>
  <c r="F4" i="1"/>
  <c r="F3" i="1"/>
  <c r="F2" i="1"/>
  <c r="L10" i="9"/>
  <c r="L9" i="9"/>
  <c r="L3" i="9" l="1"/>
  <c r="K3" i="9"/>
  <c r="J3" i="9"/>
  <c r="J43" i="1" l="1"/>
  <c r="J42" i="1"/>
  <c r="J41" i="1"/>
  <c r="C11" i="9"/>
  <c r="C12" i="9"/>
  <c r="J20" i="1" l="1"/>
  <c r="J19" i="1"/>
  <c r="J18" i="1"/>
  <c r="J17" i="1"/>
  <c r="J16" i="1"/>
  <c r="J15" i="1"/>
</calcChain>
</file>

<file path=xl/sharedStrings.xml><?xml version="1.0" encoding="utf-8"?>
<sst xmlns="http://schemas.openxmlformats.org/spreadsheetml/2006/main" count="95" uniqueCount="55">
  <si>
    <t>Zone</t>
  </si>
  <si>
    <t>Salesman</t>
  </si>
  <si>
    <t>Unit</t>
  </si>
  <si>
    <t>South</t>
  </si>
  <si>
    <t>John</t>
  </si>
  <si>
    <t>East</t>
  </si>
  <si>
    <t>Robert</t>
  </si>
  <si>
    <t>West</t>
  </si>
  <si>
    <t>Suma</t>
  </si>
  <si>
    <t>North</t>
  </si>
  <si>
    <t>Lakshmi</t>
  </si>
  <si>
    <t>Ajith</t>
  </si>
  <si>
    <t>Find sum of sales of Robert</t>
  </si>
  <si>
    <t>Find sum of sales of southern region</t>
  </si>
  <si>
    <t>Find average sale by Lakshmi</t>
  </si>
  <si>
    <t>Find sum of sales of Ajith for Eastern reqion</t>
  </si>
  <si>
    <t>Count the number of sales by Suma for western region</t>
  </si>
  <si>
    <t>Find number of sales less than 200 units</t>
  </si>
  <si>
    <t>Grade</t>
  </si>
  <si>
    <t>Rate</t>
  </si>
  <si>
    <t>A</t>
  </si>
  <si>
    <t>B</t>
  </si>
  <si>
    <t>Get the count of records for South Zone</t>
  </si>
  <si>
    <t>Ge the sum of rate for B Grade products of Western zone</t>
  </si>
  <si>
    <t>Get the sum of products of rates for A grade products of South</t>
  </si>
  <si>
    <r>
      <t>In this example, the criteria is applied the same values that are being summed. If you want, you can apply the criteria to one range and sum the corresponding values in a different range. For example, the formula</t>
    </r>
    <r>
      <rPr>
        <b/>
        <sz val="12"/>
        <color rgb="FFFF0000"/>
        <rFont val="Calibri"/>
        <family val="2"/>
        <scheme val="minor"/>
      </rPr>
      <t xml:space="preserve"> =SUMIF(B2:B5, "John", C2:C5)</t>
    </r>
    <r>
      <rPr>
        <b/>
        <sz val="12"/>
        <color theme="1"/>
        <rFont val="Calibri"/>
        <family val="2"/>
        <scheme val="minor"/>
      </rPr>
      <t xml:space="preserve"> sums only the values in the range C2:C5, where the corresponding cells in the range B2:B5 equal "John."</t>
    </r>
  </si>
  <si>
    <r>
      <t xml:space="preserve"> For example, suppose that in a column that contains numbers, you want to sum only the values that are larger than 5. You can use the following formula:
</t>
    </r>
    <r>
      <rPr>
        <b/>
        <sz val="12"/>
        <color rgb="FFFF0000"/>
        <rFont val="Calibri"/>
        <family val="2"/>
        <scheme val="minor"/>
      </rPr>
      <t>=SUMIF(B2:B25,"&gt;5")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</si>
  <si>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For example, if you want to sum the numbers in the range A1:A20 only if the corresponding numbers in B1:B20 are greater than zero (0) and the corresponding numbers in C1:C20 are less than 10, you can use the following formula:
</t>
    </r>
    <r>
      <rPr>
        <b/>
        <sz val="12"/>
        <color rgb="FFFF0000"/>
        <rFont val="Calibri"/>
        <family val="2"/>
        <scheme val="minor"/>
      </rPr>
      <t xml:space="preserve">
=SUMIFS(A1:A20, B1:B20, "&gt;0", C1:C20, "&lt;10")</t>
    </r>
  </si>
  <si>
    <t>You use the SUMIF function to sum the values in a range that meet criteria that you specify.</t>
  </si>
  <si>
    <t>Adds the cells in a range that meet multiple criteria.</t>
  </si>
  <si>
    <t>SUMIF(range, criteria, [sum_range])</t>
  </si>
  <si>
    <t>SUMIFS(sum_range, criteria_range1, criteria1, [criteria_range2,
         criteria2], …)</t>
  </si>
  <si>
    <t>SUMIF function</t>
  </si>
  <si>
    <t>SUMIFS function</t>
  </si>
  <si>
    <t>Adds the total number of products (not including Bananas) sold by Salesperson 1.</t>
  </si>
  <si>
    <t>Adds the total number of products sold that begin with "A" and that were sold by Salesperson 1.</t>
  </si>
  <si>
    <t>Carrots</t>
  </si>
  <si>
    <t>Bananas</t>
  </si>
  <si>
    <t>Artichokes</t>
  </si>
  <si>
    <t>Apples</t>
  </si>
  <si>
    <t>Salesperson</t>
  </si>
  <si>
    <t>Product</t>
  </si>
  <si>
    <t>Quantity Sold</t>
  </si>
  <si>
    <t xml:space="preserve">Sr no </t>
  </si>
  <si>
    <t>Items</t>
  </si>
  <si>
    <t>Price</t>
  </si>
  <si>
    <t>Quantity</t>
  </si>
  <si>
    <t>Clothes</t>
  </si>
  <si>
    <t>Stationary</t>
  </si>
  <si>
    <t>Footwear</t>
  </si>
  <si>
    <t>Cosmetics</t>
  </si>
  <si>
    <t>Jewellary</t>
  </si>
  <si>
    <t>Find out the total quantity purchased for all items that cost less than 1000</t>
  </si>
  <si>
    <t>Findout the number of items that cost more than 1000</t>
  </si>
  <si>
    <r>
      <t xml:space="preserve">
</t>
    </r>
    <r>
      <rPr>
        <b/>
        <sz val="11"/>
        <rFont val="Calibri"/>
        <family val="2"/>
      </rPr>
      <t xml:space="preserve">COUNTIF, SUMIF, AVERAGEIF
SUMIFS all IFS functions can test upto 255 criteria and all work as an AND condition.
NOTE:
COUNTIF or COUNTIFS does not have the third argument like SUMIF or AVERAGEIF
Count just count any field, no mathematical operation needed. 
Hence doesn’t require a third field, it can count the range field itself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</si>
</sst>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\-* #,##0.00_-;_-* \-??_-;_-@_-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1"/>
      <color theme="10"/>
      <name val="Calibri"/>
      <family val="2"/>
    </font>
    <font>
      <b/>
      <sz val="11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/>
    <xf numFmtId="165" fontId="5" fillId="0" borderId="0" applyBorder="0" applyProtection="0"/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0" fontId="2" fillId="2" borderId="2" applyNumberFormat="0" applyFont="0" applyAlignment="0" applyProtection="0"/>
  </cellStyleXfs>
  <cellXfs count="39">
    <xf numFmtId="0" fontId="0" fillId="0" borderId="0" xfId="0"/>
    <xf numFmtId="0" fontId="5" fillId="0" borderId="0" xfId="1"/>
    <xf numFmtId="0" fontId="5" fillId="0" borderId="1" xfId="1" applyBorder="1"/>
    <xf numFmtId="0" fontId="3" fillId="0" borderId="1" xfId="1" applyFont="1" applyBorder="1"/>
    <xf numFmtId="0" fontId="4" fillId="0" borderId="0" xfId="1" applyFont="1"/>
    <xf numFmtId="0" fontId="0" fillId="0" borderId="1" xfId="1" applyFont="1" applyBorder="1"/>
    <xf numFmtId="0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0" xfId="0" applyFont="1"/>
    <xf numFmtId="0" fontId="5" fillId="0" borderId="0" xfId="1" applyBorder="1"/>
    <xf numFmtId="0" fontId="2" fillId="0" borderId="0" xfId="3"/>
    <xf numFmtId="0" fontId="2" fillId="0" borderId="0" xfId="3" applyAlignment="1">
      <alignment wrapText="1"/>
    </xf>
    <xf numFmtId="0" fontId="7" fillId="0" borderId="0" xfId="3" applyFont="1" applyAlignment="1">
      <alignment wrapText="1"/>
    </xf>
    <xf numFmtId="0" fontId="8" fillId="0" borderId="6" xfId="3" applyFont="1" applyBorder="1" applyAlignment="1">
      <alignment wrapText="1"/>
    </xf>
    <xf numFmtId="0" fontId="8" fillId="0" borderId="0" xfId="3" applyFont="1" applyAlignment="1">
      <alignment horizontal="center" wrapText="1"/>
    </xf>
    <xf numFmtId="0" fontId="7" fillId="0" borderId="0" xfId="3" applyFont="1" applyAlignment="1">
      <alignment horizontal="center" wrapText="1"/>
    </xf>
    <xf numFmtId="0" fontId="8" fillId="3" borderId="6" xfId="3" applyFont="1" applyFill="1" applyBorder="1" applyAlignment="1">
      <alignment horizontal="center" wrapText="1"/>
    </xf>
    <xf numFmtId="0" fontId="1" fillId="0" borderId="0" xfId="3" applyFont="1"/>
    <xf numFmtId="0" fontId="1" fillId="0" borderId="1" xfId="3" applyFont="1" applyBorder="1" applyAlignment="1">
      <alignment horizontal="center" wrapText="1"/>
    </xf>
    <xf numFmtId="0" fontId="1" fillId="3" borderId="1" xfId="3" applyFont="1" applyFill="1" applyBorder="1" applyAlignment="1">
      <alignment horizontal="left" wrapText="1"/>
    </xf>
    <xf numFmtId="0" fontId="11" fillId="3" borderId="1" xfId="3" applyFont="1" applyFill="1" applyBorder="1" applyAlignment="1">
      <alignment horizontal="center" wrapText="1"/>
    </xf>
    <xf numFmtId="0" fontId="11" fillId="4" borderId="1" xfId="3" applyFont="1" applyFill="1" applyBorder="1" applyAlignment="1">
      <alignment horizontal="center" wrapText="1"/>
    </xf>
    <xf numFmtId="0" fontId="13" fillId="0" borderId="6" xfId="4" applyFont="1" applyBorder="1" applyAlignment="1" applyProtection="1">
      <alignment wrapText="1"/>
    </xf>
    <xf numFmtId="0" fontId="15" fillId="0" borderId="0" xfId="3" applyFont="1" applyAlignment="1">
      <alignment horizontal="center"/>
    </xf>
    <xf numFmtId="0" fontId="16" fillId="0" borderId="0" xfId="3" applyFont="1"/>
    <xf numFmtId="0" fontId="15" fillId="0" borderId="0" xfId="3" applyFont="1" applyAlignment="1">
      <alignment horizontal="center"/>
    </xf>
    <xf numFmtId="0" fontId="8" fillId="3" borderId="5" xfId="3" applyFont="1" applyFill="1" applyBorder="1" applyAlignment="1">
      <alignment horizontal="center" wrapText="1"/>
    </xf>
    <xf numFmtId="0" fontId="8" fillId="3" borderId="4" xfId="3" applyFont="1" applyFill="1" applyBorder="1" applyAlignment="1">
      <alignment horizontal="center" wrapText="1"/>
    </xf>
    <xf numFmtId="0" fontId="8" fillId="3" borderId="3" xfId="3" applyFont="1" applyFill="1" applyBorder="1" applyAlignment="1">
      <alignment horizontal="center" wrapText="1"/>
    </xf>
    <xf numFmtId="0" fontId="8" fillId="0" borderId="0" xfId="3" applyFont="1" applyAlignment="1">
      <alignment horizontal="center" wrapText="1"/>
    </xf>
    <xf numFmtId="0" fontId="8" fillId="0" borderId="5" xfId="3" applyFont="1" applyBorder="1" applyAlignment="1">
      <alignment horizontal="center" wrapText="1"/>
    </xf>
    <xf numFmtId="0" fontId="8" fillId="0" borderId="4" xfId="3" applyFont="1" applyBorder="1" applyAlignment="1">
      <alignment horizontal="center" wrapText="1"/>
    </xf>
    <xf numFmtId="0" fontId="8" fillId="0" borderId="3" xfId="3" applyFont="1" applyBorder="1" applyAlignment="1">
      <alignment horizontal="center" wrapText="1"/>
    </xf>
    <xf numFmtId="0" fontId="12" fillId="0" borderId="1" xfId="3" applyFont="1" applyBorder="1" applyAlignment="1">
      <alignment horizontal="left" wrapText="1"/>
    </xf>
    <xf numFmtId="0" fontId="12" fillId="0" borderId="7" xfId="3" applyFont="1" applyBorder="1" applyAlignment="1">
      <alignment horizontal="left" wrapText="1"/>
    </xf>
    <xf numFmtId="0" fontId="12" fillId="0" borderId="9" xfId="3" applyFont="1" applyBorder="1" applyAlignment="1">
      <alignment horizontal="left" wrapText="1"/>
    </xf>
    <xf numFmtId="0" fontId="12" fillId="0" borderId="8" xfId="3" applyFont="1" applyBorder="1" applyAlignment="1">
      <alignment horizontal="left" wrapText="1"/>
    </xf>
  </cellXfs>
  <cellStyles count="7">
    <cellStyle name="Comma 2" xfId="2" xr:uid="{00000000-0005-0000-0000-000001000000}"/>
    <cellStyle name="Comma 3" xfId="5" xr:uid="{00000000-0005-0000-0000-000002000000}"/>
    <cellStyle name="Hyperlink" xfId="4" builtinId="8"/>
    <cellStyle name="Normal" xfId="0" builtinId="0"/>
    <cellStyle name="Normal 2" xfId="3" xr:uid="{00000000-0005-0000-0000-000005000000}"/>
    <cellStyle name="Note 2" xfId="6" xr:uid="{00000000-0005-0000-0000-000006000000}"/>
    <cellStyle name="TableStyleLight1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AlterAllDivs('block'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5725" cy="85725"/>
    <xdr:pic>
      <xdr:nvPicPr>
        <xdr:cNvPr id="2" name="Picture 1" descr="Show A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90500"/>
          <a:ext cx="85725" cy="85725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esktop/ICWAI/Excel/Excel%20assignm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kina/Desktop/Demo%20Lecture/6.....Sumif%20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_list"/>
      <sheetName val="Sumif1"/>
      <sheetName val="sumif2"/>
      <sheetName val="sumifs"/>
      <sheetName val="Conditional Formatting"/>
      <sheetName val="Conditional Formatting2"/>
      <sheetName val="Conditional Formatting3"/>
      <sheetName val="Forecast2"/>
      <sheetName val="Forecast"/>
      <sheetName val="Pivot Table"/>
      <sheetName val="Pivot tab"/>
      <sheetName val="Pivot"/>
      <sheetName val="Consolidate2"/>
      <sheetName val="Consolidate"/>
      <sheetName val="Data Validation"/>
      <sheetName val="scenario manager"/>
      <sheetName val="Scenario Manager2"/>
      <sheetName val="Scenario Manager3"/>
      <sheetName val="Goal Seek"/>
      <sheetName val="Goal seek2"/>
      <sheetName val="Data table"/>
      <sheetName val="Data_table"/>
      <sheetName val="Data Table3"/>
      <sheetName val="Subtotal"/>
      <sheetName val="Hlookup"/>
      <sheetName val="vlookup"/>
      <sheetName val="Keyboard_Sortcuts"/>
      <sheetName val="Function_key_Shortc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A4" t="str">
            <v>City</v>
          </cell>
          <cell r="B4" t="str">
            <v>Particular</v>
          </cell>
          <cell r="C4" t="str">
            <v>Sale</v>
          </cell>
          <cell r="D4" t="str">
            <v>Rate</v>
          </cell>
          <cell r="F4" t="str">
            <v>City</v>
          </cell>
          <cell r="G4" t="str">
            <v>Particular</v>
          </cell>
          <cell r="H4" t="str">
            <v>Sale</v>
          </cell>
          <cell r="I4" t="str">
            <v>Rate</v>
          </cell>
        </row>
        <row r="5">
          <cell r="A5" t="str">
            <v>Mum</v>
          </cell>
          <cell r="B5" t="str">
            <v>Headphone</v>
          </cell>
          <cell r="C5">
            <v>10</v>
          </cell>
          <cell r="D5">
            <v>4</v>
          </cell>
          <cell r="G5" t="str">
            <v>mouse</v>
          </cell>
          <cell r="H5" t="str">
            <v>&gt;25</v>
          </cell>
        </row>
        <row r="6">
          <cell r="A6" t="str">
            <v>Pune</v>
          </cell>
          <cell r="B6" t="str">
            <v>Keayboard</v>
          </cell>
          <cell r="C6">
            <v>10</v>
          </cell>
          <cell r="D6">
            <v>5</v>
          </cell>
        </row>
        <row r="7">
          <cell r="A7" t="str">
            <v>Goa</v>
          </cell>
          <cell r="B7" t="str">
            <v>Mouse</v>
          </cell>
          <cell r="C7">
            <v>20</v>
          </cell>
          <cell r="D7">
            <v>6</v>
          </cell>
        </row>
        <row r="8">
          <cell r="A8" t="str">
            <v>Utty</v>
          </cell>
          <cell r="B8" t="str">
            <v>Pendrive</v>
          </cell>
          <cell r="C8">
            <v>45</v>
          </cell>
          <cell r="D8">
            <v>7</v>
          </cell>
        </row>
        <row r="9">
          <cell r="A9" t="str">
            <v>Naanital</v>
          </cell>
          <cell r="B9" t="str">
            <v>Headphone</v>
          </cell>
          <cell r="C9">
            <v>45</v>
          </cell>
          <cell r="D9">
            <v>8</v>
          </cell>
        </row>
        <row r="10">
          <cell r="A10" t="str">
            <v>Shimala</v>
          </cell>
          <cell r="B10" t="str">
            <v>Headphone</v>
          </cell>
          <cell r="C10">
            <v>34</v>
          </cell>
          <cell r="D10">
            <v>9</v>
          </cell>
        </row>
        <row r="11">
          <cell r="A11" t="str">
            <v>Kulu</v>
          </cell>
          <cell r="B11" t="str">
            <v>Keayboard</v>
          </cell>
          <cell r="C11">
            <v>33</v>
          </cell>
          <cell r="D11">
            <v>6</v>
          </cell>
        </row>
        <row r="12">
          <cell r="A12" t="str">
            <v>Manali</v>
          </cell>
          <cell r="B12" t="str">
            <v>Keayboard</v>
          </cell>
          <cell r="C12">
            <v>32</v>
          </cell>
          <cell r="D12">
            <v>7</v>
          </cell>
        </row>
        <row r="13">
          <cell r="A13" t="str">
            <v>Mum</v>
          </cell>
          <cell r="B13" t="str">
            <v>Keayboard</v>
          </cell>
          <cell r="C13">
            <v>22</v>
          </cell>
          <cell r="D13">
            <v>8</v>
          </cell>
        </row>
        <row r="14">
          <cell r="A14" t="str">
            <v>Kulu</v>
          </cell>
          <cell r="B14" t="str">
            <v>Mouse</v>
          </cell>
          <cell r="C14">
            <v>30</v>
          </cell>
          <cell r="D14">
            <v>3</v>
          </cell>
        </row>
        <row r="15">
          <cell r="A15" t="str">
            <v>Manali</v>
          </cell>
          <cell r="B15" t="str">
            <v>Mouse</v>
          </cell>
          <cell r="C15">
            <v>40</v>
          </cell>
          <cell r="D15">
            <v>4</v>
          </cell>
        </row>
        <row r="16">
          <cell r="A16" t="str">
            <v>Shimala</v>
          </cell>
          <cell r="B16" t="str">
            <v>Mouse</v>
          </cell>
          <cell r="C16">
            <v>20</v>
          </cell>
          <cell r="D16">
            <v>5</v>
          </cell>
        </row>
        <row r="17">
          <cell r="A17" t="str">
            <v>Goa</v>
          </cell>
          <cell r="B17" t="str">
            <v>Mouse</v>
          </cell>
          <cell r="C17">
            <v>10</v>
          </cell>
          <cell r="D17">
            <v>6</v>
          </cell>
        </row>
        <row r="18">
          <cell r="A18" t="str">
            <v>Goa</v>
          </cell>
          <cell r="B18" t="str">
            <v>Pendrive</v>
          </cell>
          <cell r="C18">
            <v>25</v>
          </cell>
          <cell r="D18">
            <v>7</v>
          </cell>
        </row>
        <row r="19">
          <cell r="A19" t="str">
            <v>Goa</v>
          </cell>
          <cell r="B19" t="str">
            <v>Pendrive</v>
          </cell>
          <cell r="C19">
            <v>25</v>
          </cell>
          <cell r="D19">
            <v>8</v>
          </cell>
        </row>
        <row r="20">
          <cell r="A20" t="str">
            <v>Utty</v>
          </cell>
          <cell r="B20" t="str">
            <v>Pendrive</v>
          </cell>
          <cell r="C20">
            <v>60</v>
          </cell>
          <cell r="D20">
            <v>8</v>
          </cell>
        </row>
        <row r="21">
          <cell r="A21" t="str">
            <v>Utty</v>
          </cell>
          <cell r="B21" t="str">
            <v>Mouse</v>
          </cell>
          <cell r="C21">
            <v>20</v>
          </cell>
          <cell r="D21">
            <v>9</v>
          </cell>
        </row>
        <row r="22">
          <cell r="A22" t="str">
            <v>Utty</v>
          </cell>
          <cell r="B22" t="str">
            <v>Headphone</v>
          </cell>
          <cell r="C22">
            <v>10</v>
          </cell>
          <cell r="D22">
            <v>5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IF Assignment"/>
    </sheetNames>
    <sheetDataSet>
      <sheetData sheetId="0">
        <row r="7">
          <cell r="B7" t="str">
            <v>IT</v>
          </cell>
          <cell r="C7" t="str">
            <v>PA</v>
          </cell>
          <cell r="D7">
            <v>59.6</v>
          </cell>
          <cell r="E7">
            <v>39.97</v>
          </cell>
        </row>
        <row r="8">
          <cell r="B8" t="str">
            <v>Sales</v>
          </cell>
          <cell r="C8" t="str">
            <v>PA</v>
          </cell>
          <cell r="D8">
            <v>68.599999999999994</v>
          </cell>
          <cell r="E8">
            <v>23.74</v>
          </cell>
        </row>
        <row r="9">
          <cell r="B9" t="str">
            <v>IT</v>
          </cell>
          <cell r="C9" t="str">
            <v>CA</v>
          </cell>
          <cell r="D9">
            <v>40</v>
          </cell>
          <cell r="E9">
            <v>17.88</v>
          </cell>
        </row>
        <row r="10">
          <cell r="B10" t="str">
            <v>Sales</v>
          </cell>
          <cell r="C10" t="str">
            <v>VT</v>
          </cell>
          <cell r="D10">
            <v>29.3</v>
          </cell>
          <cell r="E10">
            <v>13.09</v>
          </cell>
        </row>
        <row r="11">
          <cell r="B11" t="str">
            <v>Sales</v>
          </cell>
          <cell r="C11" t="str">
            <v>CA</v>
          </cell>
          <cell r="D11">
            <v>62.9</v>
          </cell>
          <cell r="E11">
            <v>47.9</v>
          </cell>
        </row>
        <row r="12">
          <cell r="B12" t="str">
            <v>IT</v>
          </cell>
          <cell r="C12" t="str">
            <v>VT</v>
          </cell>
          <cell r="D12">
            <v>87.6</v>
          </cell>
          <cell r="E12">
            <v>23</v>
          </cell>
        </row>
        <row r="13">
          <cell r="B13" t="str">
            <v>Finance</v>
          </cell>
          <cell r="C13" t="str">
            <v>NY</v>
          </cell>
          <cell r="D13">
            <v>33.200000000000003</v>
          </cell>
          <cell r="E13">
            <v>24.05</v>
          </cell>
        </row>
        <row r="14">
          <cell r="B14" t="str">
            <v>HR</v>
          </cell>
          <cell r="C14" t="str">
            <v>NJ</v>
          </cell>
          <cell r="D14">
            <v>87.3</v>
          </cell>
          <cell r="E14">
            <v>19.68</v>
          </cell>
        </row>
        <row r="15">
          <cell r="B15" t="str">
            <v>Finance</v>
          </cell>
          <cell r="C15" t="str">
            <v>PA</v>
          </cell>
          <cell r="D15">
            <v>96.3</v>
          </cell>
          <cell r="E15">
            <v>35.92</v>
          </cell>
        </row>
        <row r="16">
          <cell r="B16" t="str">
            <v>Finance</v>
          </cell>
          <cell r="C16" t="str">
            <v>CA</v>
          </cell>
          <cell r="D16">
            <v>85.3</v>
          </cell>
          <cell r="E16">
            <v>24.14</v>
          </cell>
        </row>
        <row r="17">
          <cell r="B17" t="str">
            <v>HR</v>
          </cell>
          <cell r="C17" t="str">
            <v>CA</v>
          </cell>
          <cell r="D17">
            <v>11.9</v>
          </cell>
          <cell r="E17">
            <v>32.14</v>
          </cell>
        </row>
        <row r="18">
          <cell r="B18" t="str">
            <v>Executive</v>
          </cell>
          <cell r="C18" t="str">
            <v>VT</v>
          </cell>
          <cell r="D18">
            <v>15.1</v>
          </cell>
          <cell r="E18">
            <v>45.09</v>
          </cell>
        </row>
        <row r="19">
          <cell r="B19" t="str">
            <v>Sales</v>
          </cell>
          <cell r="C19" t="str">
            <v>VT</v>
          </cell>
          <cell r="D19">
            <v>32.4</v>
          </cell>
          <cell r="E19">
            <v>14.37</v>
          </cell>
        </row>
        <row r="20">
          <cell r="B20" t="str">
            <v>Sales</v>
          </cell>
          <cell r="C20" t="str">
            <v>CA</v>
          </cell>
          <cell r="D20">
            <v>78.400000000000006</v>
          </cell>
          <cell r="E20">
            <v>44.98</v>
          </cell>
        </row>
        <row r="21">
          <cell r="B21" t="str">
            <v>HR</v>
          </cell>
          <cell r="C21" t="str">
            <v>PA</v>
          </cell>
          <cell r="D21">
            <v>16.2</v>
          </cell>
          <cell r="E21">
            <v>33.04</v>
          </cell>
        </row>
        <row r="22">
          <cell r="B22" t="str">
            <v>Graphics</v>
          </cell>
          <cell r="C22" t="str">
            <v>CT</v>
          </cell>
          <cell r="D22">
            <v>80.400000000000006</v>
          </cell>
          <cell r="E22">
            <v>16.53</v>
          </cell>
        </row>
        <row r="23">
          <cell r="B23" t="str">
            <v>IT</v>
          </cell>
          <cell r="C23" t="str">
            <v>NY</v>
          </cell>
          <cell r="D23">
            <v>70.599999999999994</v>
          </cell>
          <cell r="E23">
            <v>20.84</v>
          </cell>
        </row>
        <row r="24">
          <cell r="B24" t="str">
            <v>Marketing</v>
          </cell>
          <cell r="C24" t="str">
            <v>CT</v>
          </cell>
          <cell r="D24">
            <v>22.5</v>
          </cell>
          <cell r="E24">
            <v>11.51</v>
          </cell>
        </row>
        <row r="25">
          <cell r="B25" t="str">
            <v>Graphics</v>
          </cell>
          <cell r="C25" t="str">
            <v>NJ</v>
          </cell>
          <cell r="D25">
            <v>84.6</v>
          </cell>
          <cell r="E25">
            <v>29.76</v>
          </cell>
        </row>
        <row r="26">
          <cell r="B26" t="str">
            <v>Sales</v>
          </cell>
          <cell r="C26" t="str">
            <v>CT</v>
          </cell>
          <cell r="D26">
            <v>10.199999999999999</v>
          </cell>
          <cell r="E26">
            <v>23.74</v>
          </cell>
        </row>
        <row r="27">
          <cell r="B27" t="str">
            <v>Sales</v>
          </cell>
          <cell r="C27" t="str">
            <v>NY</v>
          </cell>
          <cell r="D27">
            <v>39.9</v>
          </cell>
          <cell r="E27">
            <v>41.66</v>
          </cell>
        </row>
        <row r="28">
          <cell r="B28" t="str">
            <v>Marketing</v>
          </cell>
          <cell r="C28" t="str">
            <v>CA</v>
          </cell>
          <cell r="D28">
            <v>59.1</v>
          </cell>
          <cell r="E28">
            <v>34.83</v>
          </cell>
        </row>
        <row r="29">
          <cell r="B29" t="str">
            <v>Marketing</v>
          </cell>
          <cell r="C29" t="str">
            <v>NY</v>
          </cell>
          <cell r="D29">
            <v>80.099999999999994</v>
          </cell>
          <cell r="E29">
            <v>44.62</v>
          </cell>
        </row>
        <row r="30">
          <cell r="B30" t="str">
            <v>Graphics</v>
          </cell>
          <cell r="C30" t="str">
            <v>NJ</v>
          </cell>
          <cell r="D30">
            <v>13.2</v>
          </cell>
          <cell r="E30">
            <v>12.06</v>
          </cell>
        </row>
        <row r="31">
          <cell r="B31" t="str">
            <v>Sales</v>
          </cell>
          <cell r="C31" t="str">
            <v>NJ</v>
          </cell>
          <cell r="D31">
            <v>95</v>
          </cell>
          <cell r="E31">
            <v>48.63</v>
          </cell>
        </row>
        <row r="32">
          <cell r="B32" t="str">
            <v>Graphics</v>
          </cell>
          <cell r="C32" t="str">
            <v>NJ</v>
          </cell>
          <cell r="D32">
            <v>78.5</v>
          </cell>
          <cell r="E32">
            <v>28.73</v>
          </cell>
        </row>
        <row r="33">
          <cell r="B33" t="str">
            <v>IT</v>
          </cell>
          <cell r="C33" t="str">
            <v>PA</v>
          </cell>
          <cell r="D33">
            <v>82.4</v>
          </cell>
          <cell r="E33">
            <v>24.54</v>
          </cell>
        </row>
        <row r="34">
          <cell r="B34" t="str">
            <v>Sales</v>
          </cell>
          <cell r="C34" t="str">
            <v>NJ</v>
          </cell>
          <cell r="D34">
            <v>23.2</v>
          </cell>
          <cell r="E34">
            <v>45.11</v>
          </cell>
        </row>
        <row r="35">
          <cell r="B35" t="str">
            <v>IT</v>
          </cell>
          <cell r="C35" t="str">
            <v>CA</v>
          </cell>
          <cell r="D35">
            <v>46.4</v>
          </cell>
          <cell r="E35">
            <v>38.799999999999997</v>
          </cell>
        </row>
        <row r="36">
          <cell r="B36" t="str">
            <v>Marketing</v>
          </cell>
          <cell r="C36" t="str">
            <v>VT</v>
          </cell>
          <cell r="D36">
            <v>97.2</v>
          </cell>
          <cell r="E36">
            <v>30.3</v>
          </cell>
        </row>
        <row r="37">
          <cell r="B37" t="str">
            <v>Marketing</v>
          </cell>
          <cell r="C37" t="str">
            <v>NY</v>
          </cell>
          <cell r="D37">
            <v>13.6</v>
          </cell>
          <cell r="E37">
            <v>20.14</v>
          </cell>
        </row>
        <row r="38">
          <cell r="B38" t="str">
            <v>Executive</v>
          </cell>
          <cell r="C38" t="str">
            <v>PA</v>
          </cell>
          <cell r="D38">
            <v>26.6</v>
          </cell>
          <cell r="E38">
            <v>15.99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7"/>
  <sheetViews>
    <sheetView workbookViewId="0">
      <selection activeCell="M5" sqref="M5"/>
    </sheetView>
  </sheetViews>
  <sheetFormatPr defaultColWidth="9.109375" defaultRowHeight="14.4" x14ac:dyDescent="0.3"/>
  <cols>
    <col min="1" max="1" width="66.33203125" style="12" customWidth="1"/>
    <col min="2" max="8" width="9.109375" style="12"/>
    <col min="9" max="9" width="15.5546875" style="12" customWidth="1"/>
    <col min="10" max="16384" width="9.109375" style="12"/>
  </cols>
  <sheetData>
    <row r="1" spans="1:9" s="26" customFormat="1" ht="25.8" customHeight="1" thickBot="1" x14ac:dyDescent="0.5">
      <c r="A1" s="25" t="s">
        <v>33</v>
      </c>
      <c r="D1" s="27" t="s">
        <v>32</v>
      </c>
      <c r="E1" s="27"/>
      <c r="F1" s="27"/>
      <c r="G1" s="27"/>
      <c r="H1" s="27"/>
      <c r="I1" s="27"/>
    </row>
    <row r="2" spans="1:9" s="13" customFormat="1" ht="44.25" customHeight="1" thickBot="1" x14ac:dyDescent="0.35">
      <c r="A2" s="18" t="s">
        <v>31</v>
      </c>
      <c r="B2" s="14"/>
      <c r="C2" s="14"/>
      <c r="D2" s="28" t="s">
        <v>30</v>
      </c>
      <c r="E2" s="29"/>
      <c r="F2" s="29"/>
      <c r="G2" s="29"/>
      <c r="H2" s="29"/>
      <c r="I2" s="30"/>
    </row>
    <row r="3" spans="1:9" s="13" customFormat="1" ht="15" customHeight="1" x14ac:dyDescent="0.3">
      <c r="A3" s="16"/>
      <c r="B3" s="14"/>
      <c r="C3" s="14"/>
      <c r="D3" s="17"/>
      <c r="E3" s="17"/>
      <c r="F3" s="17"/>
      <c r="G3" s="17"/>
      <c r="H3" s="17"/>
      <c r="I3" s="17"/>
    </row>
    <row r="4" spans="1:9" s="13" customFormat="1" ht="36.75" customHeight="1" thickBot="1" x14ac:dyDescent="0.35">
      <c r="A4" s="16" t="s">
        <v>29</v>
      </c>
      <c r="B4" s="14"/>
      <c r="C4" s="14"/>
      <c r="D4" s="31" t="s">
        <v>28</v>
      </c>
      <c r="E4" s="31"/>
      <c r="F4" s="31"/>
      <c r="G4" s="31"/>
      <c r="H4" s="31"/>
      <c r="I4" s="31"/>
    </row>
    <row r="5" spans="1:9" s="13" customFormat="1" ht="104.25" customHeight="1" thickBot="1" x14ac:dyDescent="0.35">
      <c r="A5" s="15" t="s">
        <v>27</v>
      </c>
      <c r="B5" s="14"/>
      <c r="C5" s="14"/>
      <c r="D5" s="32" t="s">
        <v>26</v>
      </c>
      <c r="E5" s="33"/>
      <c r="F5" s="33"/>
      <c r="G5" s="33"/>
      <c r="H5" s="33"/>
      <c r="I5" s="34"/>
    </row>
    <row r="6" spans="1:9" s="13" customFormat="1" ht="127.8" customHeight="1" thickBot="1" x14ac:dyDescent="0.35">
      <c r="A6" s="24" t="s">
        <v>54</v>
      </c>
      <c r="B6" s="14"/>
      <c r="C6" s="14"/>
      <c r="D6" s="32" t="s">
        <v>25</v>
      </c>
      <c r="E6" s="33"/>
      <c r="F6" s="33"/>
      <c r="G6" s="33"/>
      <c r="H6" s="33"/>
      <c r="I6" s="34"/>
    </row>
    <row r="7" spans="1:9" s="13" customFormat="1" ht="11.25" customHeight="1" x14ac:dyDescent="0.3">
      <c r="A7" s="14"/>
      <c r="B7" s="14"/>
      <c r="C7" s="14"/>
      <c r="D7" s="14"/>
      <c r="E7" s="14"/>
      <c r="F7" s="14"/>
      <c r="G7" s="14"/>
      <c r="H7" s="14"/>
      <c r="I7" s="14"/>
    </row>
  </sheetData>
  <mergeCells count="5">
    <mergeCell ref="D1:I1"/>
    <mergeCell ref="D2:I2"/>
    <mergeCell ref="D4:I4"/>
    <mergeCell ref="D5:I5"/>
    <mergeCell ref="D6:I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2:L12"/>
  <sheetViews>
    <sheetView tabSelected="1" workbookViewId="0">
      <selection activeCell="D13" sqref="D13"/>
    </sheetView>
  </sheetViews>
  <sheetFormatPr defaultColWidth="9.109375" defaultRowHeight="14.4" x14ac:dyDescent="0.3"/>
  <cols>
    <col min="1" max="1" width="14.5546875" style="12" customWidth="1"/>
    <col min="2" max="2" width="29.77734375" style="12" customWidth="1"/>
    <col min="3" max="3" width="12.88671875" style="12" customWidth="1"/>
    <col min="4" max="6" width="9.109375" style="12"/>
    <col min="7" max="7" width="11.88671875" style="12" customWidth="1"/>
    <col min="8" max="8" width="9.109375" style="12"/>
    <col min="9" max="9" width="10.5546875" style="12" customWidth="1"/>
    <col min="10" max="12" width="10.77734375" style="12" customWidth="1"/>
    <col min="13" max="16384" width="9.109375" style="12"/>
  </cols>
  <sheetData>
    <row r="2" spans="1:12" x14ac:dyDescent="0.3">
      <c r="A2" s="20" t="s">
        <v>42</v>
      </c>
      <c r="B2" s="20" t="s">
        <v>41</v>
      </c>
      <c r="C2" s="20" t="s">
        <v>40</v>
      </c>
      <c r="D2" s="19"/>
      <c r="E2" s="19"/>
      <c r="F2" s="20" t="s">
        <v>43</v>
      </c>
      <c r="G2" s="20" t="s">
        <v>44</v>
      </c>
      <c r="H2" s="20" t="s">
        <v>45</v>
      </c>
      <c r="I2" s="20" t="s">
        <v>46</v>
      </c>
      <c r="J2" s="20"/>
      <c r="K2" s="20"/>
      <c r="L2" s="20"/>
    </row>
    <row r="3" spans="1:12" ht="20.100000000000001" customHeight="1" x14ac:dyDescent="0.3">
      <c r="A3" s="20">
        <v>5</v>
      </c>
      <c r="B3" s="20" t="s">
        <v>39</v>
      </c>
      <c r="C3" s="20">
        <v>1</v>
      </c>
      <c r="D3" s="19"/>
      <c r="E3" s="19"/>
      <c r="F3" s="20">
        <v>1</v>
      </c>
      <c r="G3" s="20" t="s">
        <v>47</v>
      </c>
      <c r="H3" s="20">
        <v>1500</v>
      </c>
      <c r="I3" s="20">
        <v>3</v>
      </c>
      <c r="J3" s="23">
        <f>COUNTIF(G3:G7, "C*")</f>
        <v>2</v>
      </c>
      <c r="K3" s="23">
        <f>COUNTIF(H3:H7, "&gt;1000")</f>
        <v>2</v>
      </c>
      <c r="L3" s="23">
        <f>SUMIF(H3:H7, "&lt;1000", I3:I7)</f>
        <v>14</v>
      </c>
    </row>
    <row r="4" spans="1:12" ht="20.100000000000001" customHeight="1" x14ac:dyDescent="0.3">
      <c r="A4" s="20">
        <v>4</v>
      </c>
      <c r="B4" s="20" t="s">
        <v>39</v>
      </c>
      <c r="C4" s="20">
        <v>2</v>
      </c>
      <c r="D4" s="19"/>
      <c r="E4" s="19"/>
      <c r="F4" s="20">
        <v>2</v>
      </c>
      <c r="G4" s="20" t="s">
        <v>48</v>
      </c>
      <c r="H4" s="20">
        <v>800</v>
      </c>
      <c r="I4" s="20">
        <v>5</v>
      </c>
      <c r="J4" s="20"/>
      <c r="K4" s="20"/>
      <c r="L4" s="20"/>
    </row>
    <row r="5" spans="1:12" ht="20.100000000000001" customHeight="1" x14ac:dyDescent="0.3">
      <c r="A5" s="20">
        <v>15</v>
      </c>
      <c r="B5" s="20" t="s">
        <v>38</v>
      </c>
      <c r="C5" s="20">
        <v>1</v>
      </c>
      <c r="D5" s="19"/>
      <c r="E5" s="19"/>
      <c r="F5" s="20">
        <v>3</v>
      </c>
      <c r="G5" s="20" t="s">
        <v>49</v>
      </c>
      <c r="H5" s="20">
        <v>250</v>
      </c>
      <c r="I5" s="20">
        <v>1</v>
      </c>
      <c r="J5" s="20"/>
      <c r="K5" s="20"/>
      <c r="L5" s="20"/>
    </row>
    <row r="6" spans="1:12" ht="20.100000000000001" customHeight="1" x14ac:dyDescent="0.3">
      <c r="A6" s="20">
        <v>3</v>
      </c>
      <c r="B6" s="20" t="s">
        <v>38</v>
      </c>
      <c r="C6" s="20">
        <v>2</v>
      </c>
      <c r="D6" s="19"/>
      <c r="E6" s="19"/>
      <c r="F6" s="20">
        <v>4</v>
      </c>
      <c r="G6" s="20" t="s">
        <v>50</v>
      </c>
      <c r="H6" s="20">
        <v>500</v>
      </c>
      <c r="I6" s="20">
        <v>8</v>
      </c>
      <c r="J6" s="20"/>
      <c r="K6" s="20"/>
      <c r="L6" s="20"/>
    </row>
    <row r="7" spans="1:12" ht="20.100000000000001" customHeight="1" x14ac:dyDescent="0.3">
      <c r="A7" s="20">
        <v>22</v>
      </c>
      <c r="B7" s="20" t="s">
        <v>37</v>
      </c>
      <c r="C7" s="20">
        <v>1</v>
      </c>
      <c r="D7" s="19"/>
      <c r="E7" s="19"/>
      <c r="F7" s="20">
        <v>5</v>
      </c>
      <c r="G7" s="20" t="s">
        <v>51</v>
      </c>
      <c r="H7" s="20">
        <v>2000</v>
      </c>
      <c r="I7" s="20">
        <v>6</v>
      </c>
      <c r="J7" s="20"/>
      <c r="K7" s="20"/>
      <c r="L7" s="20"/>
    </row>
    <row r="8" spans="1:12" ht="20.100000000000001" customHeight="1" x14ac:dyDescent="0.3">
      <c r="A8" s="20">
        <v>12</v>
      </c>
      <c r="B8" s="20" t="s">
        <v>37</v>
      </c>
      <c r="C8" s="20">
        <v>2</v>
      </c>
      <c r="D8" s="19"/>
      <c r="E8" s="19"/>
      <c r="F8" s="20"/>
      <c r="J8" s="20"/>
      <c r="K8" s="20"/>
      <c r="L8" s="20"/>
    </row>
    <row r="9" spans="1:12" ht="20.100000000000001" customHeight="1" x14ac:dyDescent="0.3">
      <c r="A9" s="20">
        <v>10</v>
      </c>
      <c r="B9" s="20" t="s">
        <v>36</v>
      </c>
      <c r="C9" s="20">
        <v>1</v>
      </c>
      <c r="D9" s="19"/>
      <c r="E9" s="19"/>
      <c r="F9" s="36" t="s">
        <v>53</v>
      </c>
      <c r="G9" s="38"/>
      <c r="H9" s="38"/>
      <c r="I9" s="38"/>
      <c r="J9" s="38"/>
      <c r="K9" s="38"/>
      <c r="L9" s="21">
        <f>COUNTIF(H3:H7,"&gt;1000")</f>
        <v>2</v>
      </c>
    </row>
    <row r="10" spans="1:12" ht="20.100000000000001" customHeight="1" x14ac:dyDescent="0.3">
      <c r="A10" s="20">
        <v>33</v>
      </c>
      <c r="B10" s="20" t="s">
        <v>36</v>
      </c>
      <c r="C10" s="20">
        <v>2</v>
      </c>
      <c r="D10" s="19"/>
      <c r="E10" s="19"/>
      <c r="F10" s="36" t="s">
        <v>52</v>
      </c>
      <c r="G10" s="38"/>
      <c r="H10" s="38"/>
      <c r="I10" s="38"/>
      <c r="J10" s="38"/>
      <c r="K10" s="38"/>
      <c r="L10" s="21">
        <f>SUMIF(H3:H7,"&lt;1000",I3:I7)</f>
        <v>14</v>
      </c>
    </row>
    <row r="11" spans="1:12" ht="34.799999999999997" customHeight="1" x14ac:dyDescent="0.3">
      <c r="A11" s="36" t="s">
        <v>35</v>
      </c>
      <c r="B11" s="37"/>
      <c r="C11" s="22">
        <f>SUMIFS(A3:A10, B3:B10, "=A*", C3:C10, 1)</f>
        <v>20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 ht="36" customHeight="1" x14ac:dyDescent="0.3">
      <c r="A12" s="35" t="s">
        <v>34</v>
      </c>
      <c r="B12" s="35"/>
      <c r="C12" s="22">
        <f>SUMIFS(A3:A10, B3:B10, "&lt;&gt;Bananas", C3:C10, 1)</f>
        <v>30</v>
      </c>
      <c r="D12" s="19"/>
      <c r="E12" s="19"/>
      <c r="F12" s="19"/>
      <c r="G12" s="19"/>
      <c r="H12" s="19"/>
      <c r="I12" s="19"/>
      <c r="J12" s="19"/>
      <c r="K12" s="19"/>
      <c r="L12" s="19"/>
    </row>
  </sheetData>
  <mergeCells count="4">
    <mergeCell ref="A12:B12"/>
    <mergeCell ref="A11:B11"/>
    <mergeCell ref="F9:K9"/>
    <mergeCell ref="F10:K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3"/>
  <sheetViews>
    <sheetView zoomScaleNormal="100" workbookViewId="0">
      <selection activeCell="I11" sqref="I11"/>
    </sheetView>
  </sheetViews>
  <sheetFormatPr defaultRowHeight="14.4" x14ac:dyDescent="0.3"/>
  <cols>
    <col min="1" max="1" width="9.109375" style="1"/>
    <col min="2" max="2" width="14.88671875" style="1"/>
    <col min="3" max="1025" width="9.109375" style="1"/>
  </cols>
  <sheetData>
    <row r="1" spans="1:15" x14ac:dyDescent="0.3">
      <c r="A1"/>
      <c r="B1"/>
      <c r="C1"/>
      <c r="D1"/>
      <c r="H1"/>
      <c r="I1"/>
      <c r="J1"/>
      <c r="K1" s="8"/>
      <c r="L1" s="8"/>
      <c r="M1" s="8"/>
      <c r="N1" s="11"/>
      <c r="O1" s="11"/>
    </row>
    <row r="2" spans="1:15" x14ac:dyDescent="0.3">
      <c r="A2" s="3" t="s">
        <v>0</v>
      </c>
      <c r="B2" s="3" t="s">
        <v>1</v>
      </c>
      <c r="C2" s="3" t="s">
        <v>2</v>
      </c>
      <c r="D2"/>
      <c r="E2" s="1">
        <v>1</v>
      </c>
      <c r="F2" s="1">
        <f>SUMIFS(C3:C12,B3:B12,"Robert")</f>
        <v>275</v>
      </c>
      <c r="H2"/>
      <c r="I2"/>
      <c r="J2"/>
      <c r="K2"/>
      <c r="L2"/>
      <c r="M2"/>
    </row>
    <row r="3" spans="1:15" x14ac:dyDescent="0.3">
      <c r="A3" s="2" t="s">
        <v>3</v>
      </c>
      <c r="B3" s="2" t="s">
        <v>4</v>
      </c>
      <c r="C3" s="2">
        <v>200</v>
      </c>
      <c r="D3"/>
      <c r="E3" s="1">
        <v>2</v>
      </c>
      <c r="F3" s="1">
        <f>SUMIFS(C3:C12,A3:A12,"South")</f>
        <v>525</v>
      </c>
      <c r="H3"/>
      <c r="I3"/>
      <c r="J3"/>
      <c r="K3"/>
      <c r="L3"/>
      <c r="M3"/>
    </row>
    <row r="4" spans="1:15" x14ac:dyDescent="0.3">
      <c r="A4" s="2" t="s">
        <v>5</v>
      </c>
      <c r="B4" s="2" t="s">
        <v>6</v>
      </c>
      <c r="C4" s="2">
        <v>150</v>
      </c>
      <c r="D4"/>
      <c r="E4" s="1">
        <v>3</v>
      </c>
      <c r="F4" s="1">
        <f>AVERAGEIFS(C3:C12,B3:B12,"Lakshmi")</f>
        <v>137.5</v>
      </c>
      <c r="H4"/>
      <c r="I4"/>
      <c r="J4"/>
      <c r="K4"/>
      <c r="L4"/>
      <c r="M4"/>
    </row>
    <row r="5" spans="1:15" x14ac:dyDescent="0.3">
      <c r="A5" s="2" t="s">
        <v>7</v>
      </c>
      <c r="B5" s="2" t="s">
        <v>8</v>
      </c>
      <c r="C5" s="2">
        <v>175</v>
      </c>
      <c r="D5"/>
      <c r="E5" s="1">
        <v>4</v>
      </c>
      <c r="F5" s="1">
        <f>SUMIFS(C3:C12,B3:B12,"Ajith",A3:A12,"East")</f>
        <v>250</v>
      </c>
      <c r="H5"/>
      <c r="I5"/>
      <c r="J5"/>
      <c r="K5"/>
      <c r="L5"/>
      <c r="M5"/>
    </row>
    <row r="6" spans="1:15" x14ac:dyDescent="0.3">
      <c r="A6" s="2" t="s">
        <v>9</v>
      </c>
      <c r="B6" s="2" t="s">
        <v>10</v>
      </c>
      <c r="C6" s="2">
        <v>150</v>
      </c>
      <c r="D6"/>
      <c r="E6" s="1">
        <v>5</v>
      </c>
      <c r="F6" s="1">
        <f>COUNTIFS(B3:B12,"Suma",A3:A12,"West")</f>
        <v>1</v>
      </c>
      <c r="H6"/>
      <c r="I6"/>
      <c r="J6"/>
      <c r="K6"/>
      <c r="L6"/>
      <c r="M6"/>
    </row>
    <row r="7" spans="1:15" x14ac:dyDescent="0.3">
      <c r="A7" s="2" t="s">
        <v>3</v>
      </c>
      <c r="B7" s="2" t="s">
        <v>11</v>
      </c>
      <c r="C7" s="2">
        <v>200</v>
      </c>
      <c r="D7"/>
      <c r="E7" s="1">
        <v>6</v>
      </c>
      <c r="F7" s="1">
        <f>COUNTIF(C3:C12,"&lt;200")</f>
        <v>6</v>
      </c>
      <c r="H7"/>
      <c r="I7"/>
      <c r="J7"/>
      <c r="K7"/>
      <c r="L7"/>
      <c r="M7"/>
    </row>
    <row r="8" spans="1:15" x14ac:dyDescent="0.3">
      <c r="A8" s="2" t="s">
        <v>9</v>
      </c>
      <c r="B8" s="2" t="s">
        <v>8</v>
      </c>
      <c r="C8" s="2">
        <v>100</v>
      </c>
      <c r="D8"/>
      <c r="H8"/>
      <c r="I8"/>
      <c r="J8"/>
      <c r="K8"/>
      <c r="L8"/>
      <c r="M8"/>
    </row>
    <row r="9" spans="1:15" x14ac:dyDescent="0.3">
      <c r="A9" s="2" t="s">
        <v>3</v>
      </c>
      <c r="B9" s="2" t="s">
        <v>6</v>
      </c>
      <c r="C9" s="2">
        <v>125</v>
      </c>
      <c r="D9"/>
      <c r="H9"/>
      <c r="I9"/>
      <c r="J9"/>
      <c r="K9"/>
      <c r="L9"/>
      <c r="M9"/>
    </row>
    <row r="10" spans="1:15" x14ac:dyDescent="0.3">
      <c r="A10" s="2" t="s">
        <v>7</v>
      </c>
      <c r="B10" s="2" t="s">
        <v>4</v>
      </c>
      <c r="C10" s="2">
        <v>225</v>
      </c>
      <c r="D10"/>
      <c r="H10"/>
      <c r="I10"/>
      <c r="J10"/>
      <c r="K10"/>
      <c r="L10"/>
      <c r="M10"/>
    </row>
    <row r="11" spans="1:15" x14ac:dyDescent="0.3">
      <c r="A11" s="2" t="s">
        <v>5</v>
      </c>
      <c r="B11" s="2" t="s">
        <v>10</v>
      </c>
      <c r="C11" s="2">
        <v>125</v>
      </c>
      <c r="D11"/>
      <c r="H11"/>
      <c r="I11"/>
      <c r="J11"/>
      <c r="K11"/>
      <c r="L11"/>
      <c r="M11"/>
    </row>
    <row r="12" spans="1:15" x14ac:dyDescent="0.3">
      <c r="A12" s="2" t="s">
        <v>5</v>
      </c>
      <c r="B12" s="2" t="s">
        <v>11</v>
      </c>
      <c r="C12" s="2">
        <v>250</v>
      </c>
      <c r="D12"/>
      <c r="H12"/>
      <c r="I12"/>
      <c r="J12"/>
      <c r="K12"/>
      <c r="L12"/>
      <c r="M12"/>
    </row>
    <row r="13" spans="1:15" x14ac:dyDescent="0.3">
      <c r="A13"/>
      <c r="B13"/>
      <c r="C13"/>
      <c r="D13"/>
      <c r="H13"/>
      <c r="I13"/>
      <c r="J13"/>
      <c r="K13"/>
      <c r="L13"/>
      <c r="M13"/>
    </row>
    <row r="14" spans="1:15" x14ac:dyDescent="0.3">
      <c r="A14"/>
      <c r="B14"/>
      <c r="C14"/>
      <c r="D14"/>
      <c r="H14"/>
      <c r="I14"/>
      <c r="J14"/>
      <c r="K14"/>
      <c r="L14"/>
      <c r="M14"/>
    </row>
    <row r="15" spans="1:15" x14ac:dyDescent="0.3">
      <c r="A15"/>
      <c r="B15"/>
      <c r="C15" s="1">
        <v>1</v>
      </c>
      <c r="D15" s="1" t="s">
        <v>12</v>
      </c>
      <c r="H15"/>
      <c r="I15"/>
      <c r="J15" s="7">
        <f>SUMIF(B3:B12, "ROBERT", C3:C12)</f>
        <v>275</v>
      </c>
      <c r="K15"/>
      <c r="L15"/>
      <c r="M15"/>
    </row>
    <row r="16" spans="1:15" x14ac:dyDescent="0.3">
      <c r="A16"/>
      <c r="B16"/>
      <c r="C16" s="1">
        <v>2</v>
      </c>
      <c r="D16" s="1" t="s">
        <v>13</v>
      </c>
      <c r="H16"/>
      <c r="I16"/>
      <c r="J16" s="7">
        <f>SUMIF(A3:A12, "SOUTH", C3:C12)</f>
        <v>525</v>
      </c>
      <c r="K16"/>
      <c r="L16"/>
      <c r="M16"/>
    </row>
    <row r="17" spans="1:13" x14ac:dyDescent="0.3">
      <c r="A17"/>
      <c r="B17"/>
      <c r="C17" s="1">
        <v>3</v>
      </c>
      <c r="D17" s="1" t="s">
        <v>14</v>
      </c>
      <c r="H17"/>
      <c r="I17"/>
      <c r="J17" s="7">
        <f>AVERAGEIF(B3:B12, "LAKSHMI", C3:C12)</f>
        <v>137.5</v>
      </c>
      <c r="K17"/>
      <c r="L17"/>
      <c r="M17"/>
    </row>
    <row r="18" spans="1:13" x14ac:dyDescent="0.3">
      <c r="A18"/>
      <c r="B18"/>
      <c r="C18" s="1">
        <v>4</v>
      </c>
      <c r="D18" s="1" t="s">
        <v>15</v>
      </c>
      <c r="H18"/>
      <c r="I18"/>
      <c r="J18" s="7">
        <f>SUMIFS(C3:C12, A3:A12, "EAST", B3:B12, "AJITH")</f>
        <v>250</v>
      </c>
      <c r="K18"/>
      <c r="L18"/>
      <c r="M18"/>
    </row>
    <row r="19" spans="1:13" x14ac:dyDescent="0.3">
      <c r="A19"/>
      <c r="B19"/>
      <c r="C19" s="1">
        <v>5</v>
      </c>
      <c r="D19" s="1" t="s">
        <v>16</v>
      </c>
      <c r="H19"/>
      <c r="I19"/>
      <c r="J19" s="7">
        <f>COUNTIFS(A3:A12, "WEST", B3:B12, "SUMA")</f>
        <v>1</v>
      </c>
      <c r="K19" s="10"/>
      <c r="L19" s="10"/>
      <c r="M19"/>
    </row>
    <row r="20" spans="1:13" x14ac:dyDescent="0.3">
      <c r="A20"/>
      <c r="B20"/>
      <c r="C20" s="1">
        <v>6</v>
      </c>
      <c r="D20" s="1" t="s">
        <v>17</v>
      </c>
      <c r="H20"/>
      <c r="I20"/>
      <c r="J20" s="7">
        <f>COUNTIF(C3:C12, "&lt;200")</f>
        <v>6</v>
      </c>
      <c r="K20"/>
      <c r="L20"/>
      <c r="M20"/>
    </row>
    <row r="21" spans="1:13" x14ac:dyDescent="0.3">
      <c r="A21"/>
      <c r="B21" s="9"/>
      <c r="C21"/>
      <c r="D21"/>
      <c r="H21"/>
      <c r="I21"/>
      <c r="J21"/>
      <c r="K21"/>
      <c r="L21"/>
      <c r="M21"/>
    </row>
    <row r="22" spans="1:13" x14ac:dyDescent="0.3">
      <c r="B22"/>
      <c r="C22"/>
      <c r="D22"/>
    </row>
    <row r="23" spans="1:13" x14ac:dyDescent="0.3">
      <c r="A23" s="6"/>
      <c r="B23"/>
      <c r="C23" s="4"/>
      <c r="H23" s="4"/>
    </row>
    <row r="25" spans="1:13" x14ac:dyDescent="0.3">
      <c r="A25" s="5" t="s">
        <v>0</v>
      </c>
      <c r="B25" s="2" t="s">
        <v>18</v>
      </c>
      <c r="C25" s="2" t="s">
        <v>19</v>
      </c>
      <c r="E25" s="1">
        <v>1</v>
      </c>
      <c r="F25" s="1">
        <f>COUNTIF(A26:A38,"South")</f>
        <v>3</v>
      </c>
    </row>
    <row r="26" spans="1:13" x14ac:dyDescent="0.3">
      <c r="A26" s="5" t="s">
        <v>3</v>
      </c>
      <c r="B26" s="2" t="s">
        <v>20</v>
      </c>
      <c r="C26" s="2">
        <v>200</v>
      </c>
      <c r="E26" s="1">
        <v>2</v>
      </c>
      <c r="F26" s="1">
        <f>SUMIFS(C26:C38,B26:B38,"B",A26:A38,"West")</f>
        <v>210</v>
      </c>
    </row>
    <row r="27" spans="1:13" x14ac:dyDescent="0.3">
      <c r="A27" s="5" t="s">
        <v>9</v>
      </c>
      <c r="B27" s="2" t="s">
        <v>21</v>
      </c>
      <c r="C27" s="2">
        <v>120</v>
      </c>
      <c r="E27" s="1">
        <v>3</v>
      </c>
      <c r="F27" s="1">
        <f>SUMIFS(C26:C38,B26:B38,"A",A26:A38,"South")</f>
        <v>310</v>
      </c>
    </row>
    <row r="28" spans="1:13" x14ac:dyDescent="0.3">
      <c r="A28" s="5" t="s">
        <v>5</v>
      </c>
      <c r="B28" s="2" t="s">
        <v>20</v>
      </c>
      <c r="C28" s="2">
        <v>230</v>
      </c>
    </row>
    <row r="29" spans="1:13" x14ac:dyDescent="0.3">
      <c r="A29" s="2" t="s">
        <v>7</v>
      </c>
      <c r="B29" s="2" t="s">
        <v>20</v>
      </c>
      <c r="C29" s="2">
        <v>150</v>
      </c>
    </row>
    <row r="30" spans="1:13" x14ac:dyDescent="0.3">
      <c r="A30" s="2" t="s">
        <v>3</v>
      </c>
      <c r="B30" s="2" t="s">
        <v>21</v>
      </c>
      <c r="C30" s="2">
        <v>210</v>
      </c>
    </row>
    <row r="31" spans="1:13" x14ac:dyDescent="0.3">
      <c r="A31" s="2" t="s">
        <v>9</v>
      </c>
      <c r="B31" s="2" t="s">
        <v>21</v>
      </c>
      <c r="C31" s="2">
        <v>150</v>
      </c>
    </row>
    <row r="32" spans="1:13" x14ac:dyDescent="0.3">
      <c r="A32" s="2" t="s">
        <v>5</v>
      </c>
      <c r="B32" s="2" t="s">
        <v>21</v>
      </c>
      <c r="C32" s="2">
        <v>210</v>
      </c>
    </row>
    <row r="33" spans="1:10" x14ac:dyDescent="0.3">
      <c r="A33" s="2" t="s">
        <v>7</v>
      </c>
      <c r="B33" s="2" t="s">
        <v>21</v>
      </c>
      <c r="C33" s="2">
        <v>210</v>
      </c>
    </row>
    <row r="34" spans="1:10" x14ac:dyDescent="0.3">
      <c r="A34" s="2" t="s">
        <v>9</v>
      </c>
      <c r="B34" s="2" t="s">
        <v>20</v>
      </c>
      <c r="C34" s="2">
        <v>130</v>
      </c>
    </row>
    <row r="35" spans="1:10" x14ac:dyDescent="0.3">
      <c r="A35" s="2" t="s">
        <v>5</v>
      </c>
      <c r="B35" s="2" t="s">
        <v>21</v>
      </c>
      <c r="C35" s="2">
        <v>210</v>
      </c>
    </row>
    <row r="36" spans="1:10" x14ac:dyDescent="0.3">
      <c r="A36" s="2" t="s">
        <v>9</v>
      </c>
      <c r="B36" s="2" t="s">
        <v>21</v>
      </c>
      <c r="C36" s="2">
        <v>200</v>
      </c>
    </row>
    <row r="37" spans="1:10" x14ac:dyDescent="0.3">
      <c r="A37" s="2" t="s">
        <v>3</v>
      </c>
      <c r="B37" s="2" t="s">
        <v>20</v>
      </c>
      <c r="C37" s="2">
        <v>110</v>
      </c>
    </row>
    <row r="38" spans="1:10" x14ac:dyDescent="0.3">
      <c r="A38" s="2" t="s">
        <v>7</v>
      </c>
      <c r="B38" s="2" t="s">
        <v>20</v>
      </c>
      <c r="C38" s="2">
        <v>200</v>
      </c>
    </row>
    <row r="41" spans="1:10" x14ac:dyDescent="0.3">
      <c r="C41" s="1">
        <v>1</v>
      </c>
      <c r="D41" s="1" t="s">
        <v>22</v>
      </c>
      <c r="J41" s="2">
        <f>COUNTIF(A26:A38, "=SOUTH")</f>
        <v>3</v>
      </c>
    </row>
    <row r="42" spans="1:10" x14ac:dyDescent="0.3">
      <c r="C42" s="1">
        <v>3</v>
      </c>
      <c r="D42" s="1" t="s">
        <v>23</v>
      </c>
      <c r="J42" s="2">
        <f>SUMIFS(C26:C38,A26:A38, "=WEST", B26:B38, "=B")</f>
        <v>210</v>
      </c>
    </row>
    <row r="43" spans="1:10" x14ac:dyDescent="0.3">
      <c r="C43" s="1">
        <v>4</v>
      </c>
      <c r="D43" s="1" t="s">
        <v>24</v>
      </c>
      <c r="J43" s="2">
        <f>SUMIFS(C26:C38,A26:A38, "SOUTH", B26:B38, "=A")</f>
        <v>310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Explanation</vt:lpstr>
      <vt:lpstr>Sum Ifs</vt:lpstr>
      <vt:lpstr>Example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Parshuram Sail</cp:lastModifiedBy>
  <cp:revision>0</cp:revision>
  <dcterms:created xsi:type="dcterms:W3CDTF">2017-01-30T15:07:29Z</dcterms:created>
  <dcterms:modified xsi:type="dcterms:W3CDTF">2025-06-19T14:44:50Z</dcterms:modified>
  <dc:language>en-IN</dc:language>
</cp:coreProperties>
</file>