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C:\Programowanie\matura\matura2015\"/>
    </mc:Choice>
  </mc:AlternateContent>
  <xr:revisionPtr revIDLastSave="0" documentId="13_ncr:1_{6ABD5B33-C633-4827-B5FB-699ED4CF39A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kraina" sheetId="2" r:id="rId1"/>
    <sheet name="5.1" sheetId="1" r:id="rId2"/>
    <sheet name="5.2" sheetId="3" r:id="rId3"/>
    <sheet name="5.3" sheetId="4" r:id="rId4"/>
  </sheets>
  <definedNames>
    <definedName name="ExternalData_1" localSheetId="0" hidden="1">kraina!$A$1:$E$51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L2" i="3"/>
  <c r="K2" i="3"/>
  <c r="J2" i="3"/>
  <c r="I2" i="3"/>
  <c r="G3" i="3"/>
  <c r="G4" i="3"/>
  <c r="G5" i="3"/>
  <c r="G6" i="3"/>
  <c r="G7" i="3"/>
  <c r="G8" i="3"/>
  <c r="G9" i="3"/>
  <c r="G10" i="3"/>
  <c r="G11" i="3"/>
  <c r="G5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I55" i="1"/>
  <c r="J55" i="1"/>
  <c r="K55" i="1"/>
  <c r="H55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K2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K53" i="3" l="1"/>
  <c r="J53" i="3"/>
  <c r="L53" i="3"/>
  <c r="I5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F569B-A913-4539-A4DC-6C54C7695B4E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<sst xmlns="http://schemas.openxmlformats.org/spreadsheetml/2006/main" count="174" uniqueCount="64">
  <si>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</si>
  <si>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</si>
  <si>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</si>
  <si>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</si>
  <si>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</si>
  <si>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</si>
  <si>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</si>
  <si>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</si>
  <si>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</si>
  <si>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</si>
  <si>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</si>
  <si>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</si>
  <si>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</si>
  <si>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</si>
  <si>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</si>
  <si>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</si>
  <si>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</si>
  <si>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</si>
  <si>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</si>
  <si>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</si>
  <si>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</si>
  <si>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</si>
  <si>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</si>
  <si>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</si>
  <si>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</si>
  <si>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</si>
  <si>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</si>
  <si>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</si>
  <si>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</si>
  <si>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</si>
  <si>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</si>
  <si>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</si>
  <si>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</si>
  <si>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</si>
  <si>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</si>
  <si>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</si>
  <si>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</si>
  <si>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</si>
  <si>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</si>
  <si>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</si>
  <si>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</si>
  <si>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</si>
  <si>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</si>
  <si>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</si>
  <si>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</si>
  <si>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</si>
  <si>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</si>
  <si>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</si>
  <si>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</si>
  <si>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</si>
  <si>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</si>
  <si>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liczba kobiet w 2013</t>
  </si>
  <si>
    <t>liczba mezczyzn w 2014</t>
  </si>
  <si>
    <t>liczba mezczyzn w 2013</t>
  </si>
  <si>
    <t>liczba kobiet w 2014</t>
  </si>
  <si>
    <t>A</t>
  </si>
  <si>
    <t>B</t>
  </si>
  <si>
    <t>C</t>
  </si>
  <si>
    <t>D</t>
  </si>
  <si>
    <t>Liczba mieszkańców regionu A</t>
  </si>
  <si>
    <t>Liczba mieszkańców regionu B</t>
  </si>
  <si>
    <t>Liczba mieszkańców regionu C</t>
  </si>
  <si>
    <t>Liczba mieszkańców regionu 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</si>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</sst>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mieszkanców w 2013 roku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'5.1'!$H$54:$K$54</c:f>
              <c:strCache>
                <c:ptCount val="4"/>
                <c:pt idx="0">
                  <c:v>Liczba mieszkańców regionu A</c:v>
                </c:pt>
                <c:pt idx="1">
                  <c:v>Liczba mieszkańców regionu B</c:v>
                </c:pt>
                <c:pt idx="2">
                  <c:v>Liczba mieszkańców regionu C</c:v>
                </c:pt>
                <c:pt idx="3">
                  <c:v>Liczba mieszkańców regionu D</c:v>
                </c:pt>
              </c:strCache>
            </c:strRef>
          </c:cat>
          <c:val>
            <c:numRef>
              <c:f>'5.1'!$H$55:$K$55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8-44FE-80BE-BB278C10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775551"/>
        <c:axId val="1687777951"/>
      </c:barChart>
      <c:catAx>
        <c:axId val="16877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777951"/>
        <c:crosses val="autoZero"/>
        <c:auto val="1"/>
        <c:lblAlgn val="ctr"/>
        <c:lblOffset val="100"/>
        <c:noMultiLvlLbl val="0"/>
      </c:catAx>
      <c:valAx>
        <c:axId val="16877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77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19</xdr:row>
      <xdr:rowOff>171450</xdr:rowOff>
    </xdr:from>
    <xdr:to>
      <xdr:col>20</xdr:col>
      <xdr:colOff>171450</xdr:colOff>
      <xdr:row>34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748CEC-763F-0939-15A4-9C602CFC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E519D4-08BE-4757-AA34-5D7806F21BA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7B01F-3EB3-49B3-84C9-79BC7678207F}" name="kraina" displayName="kraina" ref="A1:E51" tableType="queryTable" totalsRowShown="0">
  <autoFilter ref="A1:E51" xr:uid="{E9F7B01F-3EB3-49B3-84C9-79BC7678207F}"/>
  <tableColumns count="5">
    <tableColumn id="1" xr3:uid="{185FB203-8119-4930-8674-94E2452309DC}" uniqueName="1" name="Nazwa wojewodztwa" queryTableFieldId="1" dataDxfId="0"/>
    <tableColumn id="2" xr3:uid="{D9B0BC99-9209-4B9F-BD8A-4875C504277D}" uniqueName="2" name="liczba kobiet w 2013" queryTableFieldId="2"/>
    <tableColumn id="3" xr3:uid="{9D268C56-BBFE-424D-8DF0-C3854B9476C3}" uniqueName="3" name="liczba mezczyzn w 2013" queryTableFieldId="3"/>
    <tableColumn id="4" xr3:uid="{16B09C0B-EB12-41BF-868B-988C26125037}" uniqueName="4" name="liczba kobiet w 2014" queryTableFieldId="4"/>
    <tableColumn id="5" xr3:uid="{741BAD7F-F3D7-4DB4-BC46-DE16C6A76846}" uniqueName="5" name="liczba mezczyzn w 201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1E89-85FA-4B77-A9B5-129580479948}">
  <dimension ref="A1:E51"/>
  <sheetViews>
    <sheetView workbookViewId="0">
      <selection sqref="A1:E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24" bestFit="1" customWidth="1"/>
    <col min="4" max="4" width="21.140625" bestFit="1" customWidth="1"/>
    <col min="5" max="5" width="24" bestFit="1" customWidth="1"/>
  </cols>
  <sheetData>
    <row r="1" spans="1:5" x14ac:dyDescent="0.25">
      <c r="A1" t="s">
        <v>50</v>
      </c>
      <c r="B1" t="s">
        <v>51</v>
      </c>
      <c r="C1" t="s">
        <v>53</v>
      </c>
      <c r="D1" t="s">
        <v>54</v>
      </c>
      <c r="E1" t="s">
        <v>52</v>
      </c>
    </row>
    <row r="2" spans="1:5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F10" workbookViewId="0">
      <selection activeCell="J43" sqref="J43"/>
    </sheetView>
  </sheetViews>
  <sheetFormatPr defaultRowHeight="15" x14ac:dyDescent="0.25"/>
  <cols>
    <col min="1" max="1" width="13.85546875" customWidth="1"/>
    <col min="2" max="2" width="11.85546875" customWidth="1"/>
    <col min="3" max="3" width="10.85546875" customWidth="1"/>
    <col min="4" max="4" width="9.5703125" customWidth="1"/>
    <col min="5" max="5" width="21.7109375" bestFit="1" customWidth="1"/>
    <col min="8" max="11" width="28.140625" bestFit="1" customWidth="1"/>
  </cols>
  <sheetData>
    <row r="1" spans="1:11" x14ac:dyDescent="0.25">
      <c r="A1" t="s">
        <v>50</v>
      </c>
      <c r="B1" t="s">
        <v>51</v>
      </c>
      <c r="C1" t="s">
        <v>53</v>
      </c>
      <c r="D1" t="s">
        <v>54</v>
      </c>
      <c r="E1" t="s">
        <v>52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G2" t="str">
        <f>RIGHT(A2,1)</f>
        <v>D</v>
      </c>
      <c r="H2">
        <f>IF($G2="A",$B2+$C2,0)</f>
        <v>0</v>
      </c>
      <c r="I2">
        <f>IF($G2="B",$B2+$C2,0)</f>
        <v>0</v>
      </c>
      <c r="J2">
        <f>IF($G2="C",$B2+$C2,0)</f>
        <v>0</v>
      </c>
      <c r="K2">
        <f>IF($G2="D",$B2+$C2,0)</f>
        <v>2812202</v>
      </c>
    </row>
    <row r="3" spans="1:11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G3" t="str">
        <f t="shared" ref="G3:G51" si="0">RIGHT(A3,1)</f>
        <v>D</v>
      </c>
      <c r="H3">
        <f t="shared" ref="H3:H51" si="1">IF(G3="A",B3+C3,0)</f>
        <v>0</v>
      </c>
      <c r="I3">
        <f t="shared" ref="I3:I51" si="2">IF($G3="B",$B3+$C3,0)</f>
        <v>0</v>
      </c>
      <c r="J3">
        <f t="shared" ref="J3:J51" si="3">IF($G3="C",$B3+$C3,0)</f>
        <v>0</v>
      </c>
      <c r="K3">
        <f t="shared" ref="K3:K51" si="4">IF($G3="D",$B3+$C3,0)</f>
        <v>3353163</v>
      </c>
    </row>
    <row r="4" spans="1:11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G4" t="str">
        <f t="shared" si="0"/>
        <v>C</v>
      </c>
      <c r="H4">
        <f t="shared" si="1"/>
        <v>0</v>
      </c>
      <c r="I4">
        <f t="shared" si="2"/>
        <v>0</v>
      </c>
      <c r="J4">
        <f t="shared" si="3"/>
        <v>2443837</v>
      </c>
      <c r="K4">
        <f t="shared" si="4"/>
        <v>0</v>
      </c>
    </row>
    <row r="5" spans="1:11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G5" t="str">
        <f t="shared" si="0"/>
        <v>D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1975115</v>
      </c>
    </row>
    <row r="6" spans="1:11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G6" t="str">
        <f t="shared" si="0"/>
        <v>A</v>
      </c>
      <c r="H6">
        <f t="shared" si="1"/>
        <v>4664729</v>
      </c>
      <c r="I6">
        <f t="shared" si="2"/>
        <v>0</v>
      </c>
      <c r="J6">
        <f t="shared" si="3"/>
        <v>0</v>
      </c>
      <c r="K6">
        <f t="shared" si="4"/>
        <v>0</v>
      </c>
    </row>
    <row r="7" spans="1:11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G7" t="str">
        <f t="shared" si="0"/>
        <v>D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3698361</v>
      </c>
    </row>
    <row r="8" spans="1:11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G8" t="str">
        <f t="shared" si="0"/>
        <v>B</v>
      </c>
      <c r="H8">
        <f t="shared" si="1"/>
        <v>0</v>
      </c>
      <c r="I8">
        <f t="shared" si="2"/>
        <v>7689971</v>
      </c>
      <c r="J8">
        <f t="shared" si="3"/>
        <v>0</v>
      </c>
      <c r="K8">
        <f t="shared" si="4"/>
        <v>0</v>
      </c>
    </row>
    <row r="9" spans="1:11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G9" t="str">
        <f t="shared" si="0"/>
        <v>A</v>
      </c>
      <c r="H9">
        <f t="shared" si="1"/>
        <v>1335057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G10" t="str">
        <f t="shared" si="0"/>
        <v>C</v>
      </c>
      <c r="H10">
        <f t="shared" si="1"/>
        <v>0</v>
      </c>
      <c r="I10">
        <f t="shared" si="2"/>
        <v>0</v>
      </c>
      <c r="J10">
        <f t="shared" si="3"/>
        <v>3291343</v>
      </c>
      <c r="K10">
        <f t="shared" si="4"/>
        <v>0</v>
      </c>
    </row>
    <row r="11" spans="1:11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G11" t="str">
        <f t="shared" si="0"/>
        <v>C</v>
      </c>
      <c r="H11">
        <f t="shared" si="1"/>
        <v>0</v>
      </c>
      <c r="I11">
        <f t="shared" si="2"/>
        <v>0</v>
      </c>
      <c r="J11">
        <f t="shared" si="3"/>
        <v>2339967</v>
      </c>
      <c r="K11">
        <f t="shared" si="4"/>
        <v>0</v>
      </c>
    </row>
    <row r="12" spans="1:11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G12" t="str">
        <f t="shared" si="0"/>
        <v>D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3983255</v>
      </c>
    </row>
    <row r="13" spans="1:11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G13" t="str">
        <f t="shared" si="0"/>
        <v>C</v>
      </c>
      <c r="H13">
        <f t="shared" si="1"/>
        <v>0</v>
      </c>
      <c r="I13">
        <f t="shared" si="2"/>
        <v>0</v>
      </c>
      <c r="J13">
        <f t="shared" si="3"/>
        <v>7688480</v>
      </c>
      <c r="K13">
        <f t="shared" si="4"/>
        <v>0</v>
      </c>
    </row>
    <row r="14" spans="1:11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G14" t="str">
        <f t="shared" si="0"/>
        <v>A</v>
      </c>
      <c r="H14">
        <f t="shared" si="1"/>
        <v>1960392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G15" t="str">
        <f t="shared" si="0"/>
        <v>A</v>
      </c>
      <c r="H15">
        <f t="shared" si="1"/>
        <v>2177470</v>
      </c>
      <c r="I15">
        <f t="shared" si="2"/>
        <v>0</v>
      </c>
      <c r="J15">
        <f t="shared" si="3"/>
        <v>0</v>
      </c>
      <c r="K15">
        <f t="shared" si="4"/>
        <v>0</v>
      </c>
    </row>
    <row r="16" spans="1:11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G16" t="str">
        <f t="shared" si="0"/>
        <v>A</v>
      </c>
      <c r="H16">
        <f t="shared" si="1"/>
        <v>5134027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G17" t="str">
        <f t="shared" si="0"/>
        <v>C</v>
      </c>
      <c r="H17">
        <f t="shared" si="1"/>
        <v>0</v>
      </c>
      <c r="I17">
        <f t="shared" si="2"/>
        <v>0</v>
      </c>
      <c r="J17">
        <f t="shared" si="3"/>
        <v>2728601</v>
      </c>
      <c r="K17">
        <f t="shared" si="4"/>
        <v>0</v>
      </c>
    </row>
    <row r="18" spans="1:11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G18" t="str">
        <f t="shared" si="0"/>
        <v>A</v>
      </c>
      <c r="H18">
        <f t="shared" si="1"/>
        <v>5009321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G19" t="str">
        <f t="shared" si="0"/>
        <v>D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2729291</v>
      </c>
    </row>
    <row r="20" spans="1:11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G20" t="str">
        <f t="shared" si="0"/>
        <v>C</v>
      </c>
      <c r="H20">
        <f t="shared" si="1"/>
        <v>0</v>
      </c>
      <c r="I20">
        <f t="shared" si="2"/>
        <v>0</v>
      </c>
      <c r="J20">
        <f t="shared" si="3"/>
        <v>6175874</v>
      </c>
      <c r="K20">
        <f t="shared" si="4"/>
        <v>0</v>
      </c>
    </row>
    <row r="21" spans="1:11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G21" t="str">
        <f t="shared" si="0"/>
        <v>C</v>
      </c>
      <c r="H21">
        <f t="shared" si="1"/>
        <v>0</v>
      </c>
      <c r="I21">
        <f t="shared" si="2"/>
        <v>0</v>
      </c>
      <c r="J21">
        <f t="shared" si="3"/>
        <v>3008890</v>
      </c>
      <c r="K21">
        <f t="shared" si="4"/>
        <v>0</v>
      </c>
    </row>
    <row r="22" spans="1:11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G22" t="str">
        <f t="shared" si="0"/>
        <v>A</v>
      </c>
      <c r="H22">
        <f t="shared" si="1"/>
        <v>4752576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G23" t="str">
        <f t="shared" si="0"/>
        <v>B</v>
      </c>
      <c r="H23">
        <f t="shared" si="1"/>
        <v>0</v>
      </c>
      <c r="I23">
        <f t="shared" si="2"/>
        <v>1434562</v>
      </c>
      <c r="J23">
        <f t="shared" si="3"/>
        <v>0</v>
      </c>
      <c r="K23">
        <f t="shared" si="4"/>
        <v>0</v>
      </c>
    </row>
    <row r="24" spans="1:11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G24" t="str">
        <f t="shared" si="0"/>
        <v>B</v>
      </c>
      <c r="H24">
        <f t="shared" si="1"/>
        <v>0</v>
      </c>
      <c r="I24">
        <f t="shared" si="2"/>
        <v>4505451</v>
      </c>
      <c r="J24">
        <f t="shared" si="3"/>
        <v>0</v>
      </c>
      <c r="K24">
        <f t="shared" si="4"/>
        <v>0</v>
      </c>
    </row>
    <row r="25" spans="1:11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G25" t="str">
        <f t="shared" si="0"/>
        <v>C</v>
      </c>
      <c r="H25">
        <f t="shared" si="1"/>
        <v>0</v>
      </c>
      <c r="I25">
        <f t="shared" si="2"/>
        <v>0</v>
      </c>
      <c r="J25">
        <f t="shared" si="3"/>
        <v>1327364</v>
      </c>
      <c r="K25">
        <f t="shared" si="4"/>
        <v>0</v>
      </c>
    </row>
    <row r="26" spans="1:11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G26" t="str">
        <f t="shared" si="0"/>
        <v>B</v>
      </c>
      <c r="H26">
        <f t="shared" si="1"/>
        <v>0</v>
      </c>
      <c r="I26">
        <f t="shared" si="2"/>
        <v>884947</v>
      </c>
      <c r="J26">
        <f t="shared" si="3"/>
        <v>0</v>
      </c>
      <c r="K26">
        <f t="shared" si="4"/>
        <v>0</v>
      </c>
    </row>
    <row r="27" spans="1:11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G27" t="str">
        <f t="shared" si="0"/>
        <v>C</v>
      </c>
      <c r="H27">
        <f t="shared" si="1"/>
        <v>0</v>
      </c>
      <c r="I27">
        <f t="shared" si="2"/>
        <v>0</v>
      </c>
      <c r="J27">
        <f t="shared" si="3"/>
        <v>2151563</v>
      </c>
      <c r="K27">
        <f t="shared" si="4"/>
        <v>0</v>
      </c>
    </row>
    <row r="28" spans="1:11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G28" t="str">
        <f t="shared" si="0"/>
        <v>C</v>
      </c>
      <c r="H28">
        <f t="shared" si="1"/>
        <v>0</v>
      </c>
      <c r="I28">
        <f t="shared" si="2"/>
        <v>0</v>
      </c>
      <c r="J28">
        <f t="shared" si="3"/>
        <v>4709695</v>
      </c>
      <c r="K28">
        <f t="shared" si="4"/>
        <v>0</v>
      </c>
    </row>
    <row r="29" spans="1:11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G29" t="str">
        <f t="shared" si="0"/>
        <v>D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5450595</v>
      </c>
    </row>
    <row r="30" spans="1:11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G30" t="str">
        <f t="shared" si="0"/>
        <v>A</v>
      </c>
      <c r="H30">
        <f t="shared" si="1"/>
        <v>3703941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G31" t="str">
        <f t="shared" si="0"/>
        <v>C</v>
      </c>
      <c r="H31">
        <f t="shared" si="1"/>
        <v>0</v>
      </c>
      <c r="I31">
        <f t="shared" si="2"/>
        <v>0</v>
      </c>
      <c r="J31">
        <f t="shared" si="3"/>
        <v>5040530</v>
      </c>
      <c r="K31">
        <f t="shared" si="4"/>
        <v>0</v>
      </c>
    </row>
    <row r="32" spans="1:11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G32" t="str">
        <f t="shared" si="0"/>
        <v>C</v>
      </c>
      <c r="H32">
        <f t="shared" si="1"/>
        <v>0</v>
      </c>
      <c r="I32">
        <f t="shared" si="2"/>
        <v>0</v>
      </c>
      <c r="J32">
        <f t="shared" si="3"/>
        <v>3754769</v>
      </c>
      <c r="K32">
        <f t="shared" si="4"/>
        <v>0</v>
      </c>
    </row>
    <row r="33" spans="1:11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G33" t="str">
        <f t="shared" si="0"/>
        <v>D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2021024</v>
      </c>
    </row>
    <row r="34" spans="1:11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G34" t="str">
        <f t="shared" si="0"/>
        <v>B</v>
      </c>
      <c r="H34">
        <f t="shared" si="1"/>
        <v>0</v>
      </c>
      <c r="I34">
        <f t="shared" si="2"/>
        <v>5856254</v>
      </c>
      <c r="J34">
        <f t="shared" si="3"/>
        <v>0</v>
      </c>
      <c r="K34">
        <f t="shared" si="4"/>
        <v>0</v>
      </c>
    </row>
    <row r="35" spans="1:11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G35" t="str">
        <f t="shared" si="0"/>
        <v>C</v>
      </c>
      <c r="H35">
        <f t="shared" si="1"/>
        <v>0</v>
      </c>
      <c r="I35">
        <f t="shared" si="2"/>
        <v>0</v>
      </c>
      <c r="J35">
        <f t="shared" si="3"/>
        <v>158033</v>
      </c>
      <c r="K35">
        <f t="shared" si="4"/>
        <v>0</v>
      </c>
    </row>
    <row r="36" spans="1:11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G36" t="str">
        <f t="shared" si="0"/>
        <v>C</v>
      </c>
      <c r="H36">
        <f t="shared" si="1"/>
        <v>0</v>
      </c>
      <c r="I36">
        <f t="shared" si="2"/>
        <v>0</v>
      </c>
      <c r="J36">
        <f t="shared" si="3"/>
        <v>4984142</v>
      </c>
      <c r="K36">
        <f t="shared" si="4"/>
        <v>0</v>
      </c>
    </row>
    <row r="37" spans="1:11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G37" t="str">
        <f t="shared" si="0"/>
        <v>B</v>
      </c>
      <c r="H37">
        <f t="shared" si="1"/>
        <v>0</v>
      </c>
      <c r="I37">
        <f t="shared" si="2"/>
        <v>3653434</v>
      </c>
      <c r="J37">
        <f t="shared" si="3"/>
        <v>0</v>
      </c>
      <c r="K37">
        <f t="shared" si="4"/>
        <v>0</v>
      </c>
    </row>
    <row r="38" spans="1:11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G38" t="str">
        <f t="shared" si="0"/>
        <v>A</v>
      </c>
      <c r="H38">
        <f t="shared" si="1"/>
        <v>2921428</v>
      </c>
      <c r="I38">
        <f t="shared" si="2"/>
        <v>0</v>
      </c>
      <c r="J38">
        <f t="shared" si="3"/>
        <v>0</v>
      </c>
      <c r="K38">
        <f t="shared" si="4"/>
        <v>0</v>
      </c>
    </row>
    <row r="39" spans="1:11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G39" t="str">
        <f t="shared" si="0"/>
        <v>B</v>
      </c>
      <c r="H39">
        <f t="shared" si="1"/>
        <v>0</v>
      </c>
      <c r="I39">
        <f t="shared" si="2"/>
        <v>3286803</v>
      </c>
      <c r="J39">
        <f t="shared" si="3"/>
        <v>0</v>
      </c>
      <c r="K39">
        <f t="shared" si="4"/>
        <v>0</v>
      </c>
    </row>
    <row r="40" spans="1:11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G40" t="str">
        <f t="shared" si="0"/>
        <v>D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1063625</v>
      </c>
    </row>
    <row r="41" spans="1:11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G41" t="str">
        <f t="shared" si="0"/>
        <v>A</v>
      </c>
      <c r="H41">
        <f t="shared" si="1"/>
        <v>2270638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G42" t="str">
        <f t="shared" si="0"/>
        <v>D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4318105</v>
      </c>
    </row>
    <row r="43" spans="1:11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G43" t="str">
        <f t="shared" si="0"/>
        <v>B</v>
      </c>
      <c r="H43">
        <f t="shared" si="1"/>
        <v>0</v>
      </c>
      <c r="I43">
        <f t="shared" si="2"/>
        <v>4544199</v>
      </c>
      <c r="J43">
        <f t="shared" si="3"/>
        <v>0</v>
      </c>
      <c r="K43">
        <f t="shared" si="4"/>
        <v>0</v>
      </c>
    </row>
    <row r="44" spans="1:11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G44" t="str">
        <f t="shared" si="0"/>
        <v>D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5125651</v>
      </c>
    </row>
    <row r="45" spans="1:11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G45" t="str">
        <f t="shared" si="0"/>
        <v>C</v>
      </c>
      <c r="H45">
        <f t="shared" si="1"/>
        <v>0</v>
      </c>
      <c r="I45">
        <f t="shared" si="2"/>
        <v>0</v>
      </c>
      <c r="J45">
        <f t="shared" si="3"/>
        <v>1673241</v>
      </c>
      <c r="K45">
        <f t="shared" si="4"/>
        <v>0</v>
      </c>
    </row>
    <row r="46" spans="1:11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G46" t="str">
        <f t="shared" si="0"/>
        <v>B</v>
      </c>
      <c r="H46">
        <f t="shared" si="1"/>
        <v>0</v>
      </c>
      <c r="I46">
        <f t="shared" si="2"/>
        <v>2257874</v>
      </c>
      <c r="J46">
        <f t="shared" si="3"/>
        <v>0</v>
      </c>
      <c r="K46">
        <f t="shared" si="4"/>
        <v>0</v>
      </c>
    </row>
    <row r="47" spans="1:11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G47" t="str">
        <f t="shared" si="0"/>
        <v>C</v>
      </c>
      <c r="H47">
        <f t="shared" si="1"/>
        <v>0</v>
      </c>
      <c r="I47">
        <f t="shared" si="2"/>
        <v>0</v>
      </c>
      <c r="J47">
        <f t="shared" si="3"/>
        <v>286380</v>
      </c>
      <c r="K47">
        <f t="shared" si="4"/>
        <v>0</v>
      </c>
    </row>
    <row r="48" spans="1:11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G48" t="str">
        <f t="shared" si="0"/>
        <v>B</v>
      </c>
      <c r="H48">
        <f t="shared" si="1"/>
        <v>0</v>
      </c>
      <c r="I48">
        <f t="shared" si="2"/>
        <v>2503710</v>
      </c>
      <c r="J48">
        <f t="shared" si="3"/>
        <v>0</v>
      </c>
      <c r="K48">
        <f t="shared" si="4"/>
        <v>0</v>
      </c>
    </row>
    <row r="49" spans="1:11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G49" t="str">
        <f t="shared" si="0"/>
        <v>C</v>
      </c>
      <c r="H49">
        <f t="shared" si="1"/>
        <v>0</v>
      </c>
      <c r="I49">
        <f t="shared" si="2"/>
        <v>0</v>
      </c>
      <c r="J49">
        <f t="shared" si="3"/>
        <v>5369399</v>
      </c>
      <c r="K49">
        <f t="shared" si="4"/>
        <v>0</v>
      </c>
    </row>
    <row r="50" spans="1:11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G50" t="str">
        <f t="shared" si="0"/>
        <v>C</v>
      </c>
      <c r="H50">
        <f t="shared" si="1"/>
        <v>0</v>
      </c>
      <c r="I50">
        <f t="shared" si="2"/>
        <v>0</v>
      </c>
      <c r="J50">
        <f t="shared" si="3"/>
        <v>516909</v>
      </c>
      <c r="K50">
        <f t="shared" si="4"/>
        <v>0</v>
      </c>
    </row>
    <row r="51" spans="1:11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G51" t="str">
        <f t="shared" si="0"/>
        <v>B</v>
      </c>
      <c r="H51">
        <f t="shared" si="1"/>
        <v>0</v>
      </c>
      <c r="I51">
        <f t="shared" si="2"/>
        <v>5119414</v>
      </c>
      <c r="J51">
        <f t="shared" si="3"/>
        <v>0</v>
      </c>
      <c r="K51">
        <f t="shared" si="4"/>
        <v>0</v>
      </c>
    </row>
    <row r="54" spans="1:11" x14ac:dyDescent="0.25">
      <c r="H54" t="s">
        <v>59</v>
      </c>
      <c r="I54" t="s">
        <v>60</v>
      </c>
      <c r="J54" t="s">
        <v>61</v>
      </c>
      <c r="K54" t="s">
        <v>62</v>
      </c>
    </row>
    <row r="55" spans="1:11" x14ac:dyDescent="0.25">
      <c r="H55">
        <f>SUM(H2:H51)</f>
        <v>33929579</v>
      </c>
      <c r="I55">
        <f t="shared" ref="I55:K55" si="5">SUM(I2:I51)</f>
        <v>41736619</v>
      </c>
      <c r="J55">
        <f t="shared" si="5"/>
        <v>57649017</v>
      </c>
      <c r="K55">
        <f t="shared" si="5"/>
        <v>36530387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B7A1-58EB-4AF1-B0F2-D8B33397FE65}">
  <dimension ref="A1:L54"/>
  <sheetViews>
    <sheetView topLeftCell="A13" workbookViewId="0">
      <selection activeCell="I53" sqref="I53:L53"/>
    </sheetView>
  </sheetViews>
  <sheetFormatPr defaultRowHeight="15" x14ac:dyDescent="0.25"/>
  <cols>
    <col min="5" max="5" width="21.7109375" bestFit="1" customWidth="1"/>
    <col min="9" max="9" width="11.42578125" bestFit="1" customWidth="1"/>
  </cols>
  <sheetData>
    <row r="1" spans="1:12" x14ac:dyDescent="0.25">
      <c r="A1" t="s">
        <v>50</v>
      </c>
      <c r="B1" t="s">
        <v>51</v>
      </c>
      <c r="C1" t="s">
        <v>53</v>
      </c>
      <c r="D1" t="s">
        <v>54</v>
      </c>
      <c r="E1" t="s">
        <v>52</v>
      </c>
      <c r="F1" t="s">
        <v>63</v>
      </c>
    </row>
    <row r="2" spans="1:12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IF(AND(D2&gt;B2,E2&gt;C2),1,0)</f>
        <v>1</v>
      </c>
      <c r="I2">
        <f>IF(AND($F2="A",$G2=1),1,0)</f>
        <v>0</v>
      </c>
      <c r="J2">
        <f>IF(AND($F2="B",$G2=1),1,0)</f>
        <v>0</v>
      </c>
      <c r="K2">
        <f>IF(AND($F2="C",$G2=1),1,0)</f>
        <v>0</v>
      </c>
      <c r="L2">
        <f>IF(AND($F2="D",$G2=1),1,0)</f>
        <v>1</v>
      </c>
    </row>
    <row r="3" spans="1:12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IF(AND(D3&gt;B3,E3&gt;C3),1,0)</f>
        <v>0</v>
      </c>
      <c r="I3">
        <f t="shared" ref="I3:I52" si="2">IF(AND($F3="A",$G3=1),1,0)</f>
        <v>0</v>
      </c>
      <c r="J3">
        <f t="shared" ref="J3:J52" si="3">IF(AND($F3="B",$G3=1),1,0)</f>
        <v>0</v>
      </c>
      <c r="K3">
        <f t="shared" ref="K3:K52" si="4">IF(AND($F3="C",$G3=1),1,0)</f>
        <v>0</v>
      </c>
      <c r="L3">
        <f t="shared" ref="L3:L52" si="5">IF(AND($F3="D",$G3=1),1,0)</f>
        <v>0</v>
      </c>
    </row>
    <row r="4" spans="1:12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1</v>
      </c>
    </row>
    <row r="8" spans="1:12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  <c r="I13">
        <f t="shared" si="2"/>
        <v>0</v>
      </c>
      <c r="J13">
        <f t="shared" si="3"/>
        <v>0</v>
      </c>
      <c r="K13">
        <f t="shared" si="4"/>
        <v>1</v>
      </c>
      <c r="L13">
        <f t="shared" si="5"/>
        <v>0</v>
      </c>
    </row>
    <row r="14" spans="1:12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  <c r="I14">
        <f t="shared" si="2"/>
        <v>1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</row>
    <row r="16" spans="1:12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  <c r="I17">
        <f t="shared" si="2"/>
        <v>0</v>
      </c>
      <c r="J17">
        <f t="shared" si="3"/>
        <v>0</v>
      </c>
      <c r="K17">
        <f t="shared" si="4"/>
        <v>1</v>
      </c>
      <c r="L17">
        <f t="shared" si="5"/>
        <v>0</v>
      </c>
    </row>
    <row r="18" spans="1:12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  <c r="I23">
        <f t="shared" si="2"/>
        <v>0</v>
      </c>
      <c r="J23">
        <f t="shared" si="3"/>
        <v>1</v>
      </c>
      <c r="K23">
        <f t="shared" si="4"/>
        <v>0</v>
      </c>
      <c r="L23">
        <f t="shared" si="5"/>
        <v>0</v>
      </c>
    </row>
    <row r="24" spans="1:12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  <c r="I25">
        <f t="shared" si="2"/>
        <v>0</v>
      </c>
      <c r="J25">
        <f t="shared" si="3"/>
        <v>0</v>
      </c>
      <c r="K25">
        <f t="shared" si="4"/>
        <v>1</v>
      </c>
      <c r="L25">
        <f t="shared" si="5"/>
        <v>0</v>
      </c>
    </row>
    <row r="26" spans="1:12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  <c r="I26">
        <f t="shared" si="2"/>
        <v>0</v>
      </c>
      <c r="J26">
        <f t="shared" si="3"/>
        <v>1</v>
      </c>
      <c r="K26">
        <f t="shared" si="4"/>
        <v>0</v>
      </c>
      <c r="L26">
        <f t="shared" si="5"/>
        <v>0</v>
      </c>
    </row>
    <row r="27" spans="1:12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2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1</v>
      </c>
    </row>
    <row r="34" spans="1:12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  <c r="I35">
        <f t="shared" si="2"/>
        <v>0</v>
      </c>
      <c r="J35">
        <f t="shared" si="3"/>
        <v>0</v>
      </c>
      <c r="K35">
        <f t="shared" si="4"/>
        <v>1</v>
      </c>
      <c r="L35">
        <f t="shared" si="5"/>
        <v>0</v>
      </c>
    </row>
    <row r="36" spans="1:12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1</v>
      </c>
    </row>
    <row r="41" spans="1:12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  <c r="I41">
        <f t="shared" si="2"/>
        <v>1</v>
      </c>
      <c r="J41">
        <f t="shared" si="3"/>
        <v>0</v>
      </c>
      <c r="K41">
        <f t="shared" si="4"/>
        <v>0</v>
      </c>
      <c r="L41">
        <f t="shared" si="5"/>
        <v>0</v>
      </c>
    </row>
    <row r="42" spans="1:12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</row>
    <row r="43" spans="1:12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</row>
    <row r="44" spans="1:12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  <c r="I45">
        <f t="shared" si="2"/>
        <v>0</v>
      </c>
      <c r="J45">
        <f t="shared" si="3"/>
        <v>0</v>
      </c>
      <c r="K45">
        <f t="shared" si="4"/>
        <v>1</v>
      </c>
      <c r="L45">
        <f t="shared" si="5"/>
        <v>0</v>
      </c>
    </row>
    <row r="46" spans="1:12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  <c r="I46">
        <f t="shared" si="2"/>
        <v>0</v>
      </c>
      <c r="J46">
        <f t="shared" si="3"/>
        <v>1</v>
      </c>
      <c r="K46">
        <f t="shared" si="4"/>
        <v>0</v>
      </c>
      <c r="L46">
        <f t="shared" si="5"/>
        <v>0</v>
      </c>
    </row>
    <row r="47" spans="1:12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  <c r="I47">
        <f t="shared" si="2"/>
        <v>0</v>
      </c>
      <c r="J47">
        <f t="shared" si="3"/>
        <v>0</v>
      </c>
      <c r="K47">
        <f t="shared" si="4"/>
        <v>1</v>
      </c>
      <c r="L47">
        <f t="shared" si="5"/>
        <v>0</v>
      </c>
    </row>
    <row r="48" spans="1:12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  <c r="I48">
        <f t="shared" si="2"/>
        <v>0</v>
      </c>
      <c r="J48">
        <f t="shared" si="3"/>
        <v>1</v>
      </c>
      <c r="K48">
        <f t="shared" si="4"/>
        <v>0</v>
      </c>
      <c r="L48">
        <f t="shared" si="5"/>
        <v>0</v>
      </c>
    </row>
    <row r="49" spans="1:12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  <c r="I49">
        <f t="shared" si="2"/>
        <v>0</v>
      </c>
      <c r="J49">
        <f t="shared" si="3"/>
        <v>0</v>
      </c>
      <c r="K49">
        <f t="shared" si="4"/>
        <v>1</v>
      </c>
      <c r="L49">
        <f t="shared" si="5"/>
        <v>0</v>
      </c>
    </row>
    <row r="50" spans="1:12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  <c r="I50">
        <f t="shared" si="2"/>
        <v>0</v>
      </c>
      <c r="J50">
        <f t="shared" si="3"/>
        <v>0</v>
      </c>
      <c r="K50">
        <f t="shared" si="4"/>
        <v>1</v>
      </c>
      <c r="L50">
        <f t="shared" si="5"/>
        <v>0</v>
      </c>
    </row>
    <row r="51" spans="1:12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 x14ac:dyDescent="0.25"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</row>
    <row r="53" spans="1:12" x14ac:dyDescent="0.25">
      <c r="I53">
        <f>SUM(I2:I51)</f>
        <v>3</v>
      </c>
      <c r="J53">
        <f>SUM(J2:J51)</f>
        <v>4</v>
      </c>
      <c r="K53">
        <f t="shared" ref="K53:L53" si="6">SUM(K2:K51)</f>
        <v>8</v>
      </c>
      <c r="L53">
        <f t="shared" si="6"/>
        <v>4</v>
      </c>
    </row>
    <row r="54" spans="1:12" x14ac:dyDescent="0.25">
      <c r="G54">
        <f>SUM(G2:G51)</f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BE6D-4339-432B-BAB3-9CBF1C56386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m 4 J q W P x 9 r T O l A A A A 9 w A A A B I A H A B D b 2 5 m a W c v U G F j a 2 F n Z S 5 4 b W w g o h g A K K A U A A A A A A A A A A A A A A A A A A A A A A A A A A A A h Y + 9 D o I w G E V f h X S n f 8 Z A y E c Z X C E h M T G u T a n Y C I V A s b y b g 4 / k K 0 i i q J v j P T n D u Y / b H b K 5 b Y K r H k b T 2 R Q x T F G g r e o q Y + s U T e 4 U x i g T U E p 1 k b U O F t m O y T x W K T o 7 1 y e E e O + x 3 + B u q A m n l J F j k e / V W b c S f W T z X w 6 N H Z 2 0 S i M B h 1 e M 4 J j x G E d 8 G 2 E G Z K V Q G P s 1 + B K M K Z A f C L u p c d O g R d + E Z Q 5 k n U D e J 8 Q T U E s D B B Q A A g A I A J u C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g m p Y 4 L h I i Q Y B A A C j A Q A A E w A c A E Z v c m 1 1 b G F z L 1 N l Y 3 R p b 2 4 x L m 0 g o h g A K K A U A A A A A A A A A A A A A A A A A A A A A A A A A A A A d Y + / T s N A D M b 3 S H m H 0 7 E k 0 i l q Q s N A l C k F i Q W B m g n C c K S m n M j 5 q j s H G l V d e C U m Z t T 3 4 l D 4 K 1 E v t r + f b X 1 2 0 J I y y O Z j T o s w C A N 3 L y 0 s 2 I O V C i U r W Q c U B s z H 7 t W + v S x 2 z 8 a L l X t M Z q b t N S B F p 6 q D p D J I v n E R r 4 6 b C 2 u W V m r z J F F B o y X 1 V n 6 m b J L m z X g 8 o T X x W F z P o F N a E d i S F 1 y w y n S 9 R l f m g p 1 g a x Y K l 2 W a 5 R P B L n t D M K e h g / K n T M 4 N w k 0 s R p M H / E o r Q P + N Y T S s u P d a y 1 s / V V u J 7 s 5 Y P Z 6 v h x W 4 6 P s l s d n w E a T e g V 8 E R r C m r W B f e u b 1 M 6 S j a f K x + g s c 7 g P T f S D / C 7 Z x G C j 8 3 3 7 x D l B L A Q I t A B Q A A g A I A J u C a l j 8 f a 0 z p Q A A A P c A A A A S A A A A A A A A A A A A A A A A A A A A A A B D b 2 5 m a W c v U G F j a 2 F n Z S 5 4 b W x Q S w E C L Q A U A A I A C A C b g m p Y D 8 r p q 6 Q A A A D p A A A A E w A A A A A A A A A A A A A A A A D x A A A A W 0 N v b n R l b n R f V H l w Z X N d L n h t b F B L A Q I t A B Q A A g A I A J u C a l j g u E i J B g E A A K M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K A A A A A A A A F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J l M T E 3 M S 0 0 M T N m L T R i M W I t O D F i O C 1 k N G V h M T c z N z I w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w V D E 1 O j I w O j U 0 L j g 4 O D Q 4 M z J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r d F g t O m Z F g B 1 R p L q 5 t n I A A A A A A g A A A A A A E G Y A A A A B A A A g A A A A Z o X v B J S V 4 e e D F 7 J 9 G k Q W K T y r p + I B 3 1 / X 4 E F 1 K 1 V 5 t W g A A A A A D o A A A A A C A A A g A A A A 8 f 7 C 6 k 5 r 3 M 2 b s 8 / H / M x s z Z g I N 5 j C s S P G 3 t L t Q 0 9 o Q 1 l Q A A A A r H p l C Y o m h I Y v j a p L V v Q E v a t l r 6 d L 5 v w / E H m 3 A V g V e A G g M x l r z K 7 k n W g Z z 8 S y w / 1 i q O 6 e t F Z 2 9 Z U A c r L l d 5 1 B y k i n B k O w c G Z H Z z P a r S P k D T B A A A A A i 3 9 V C L X d C m p O h G n B e 1 j I n p 9 U i j s r t Q l f y o h X D 2 3 c S 1 D d r p B o I x 2 8 o J 7 m w F B y 2 S l 3 Z 6 x N R g 3 Y r S A 6 Q K U s a o w R 2 g = = < / D a t a M a s h u p > 
</file>

<file path=customXml/itemProps1.xml><?xml version="1.0" encoding="utf-8"?>
<ds:datastoreItem xmlns:ds="http://schemas.openxmlformats.org/officeDocument/2006/customXml" ds:itemID="{DDE871AB-2A02-4EFD-AA5A-9EC9D1586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kraina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2024-03-10T15:42:52Z</dcterms:modified>
</cp:coreProperties>
</file>